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xr:revisionPtr revIDLastSave="0" documentId="13_ncr:1_{D59A5612-49C0-4C87-BA7F-78516A8DB345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січень" sheetId="1" r:id="rId1"/>
    <sheet name="лютий" sheetId="2" r:id="rId2"/>
    <sheet name="березень" sheetId="5" r:id="rId3"/>
    <sheet name="квітень" sheetId="3" r:id="rId4"/>
    <sheet name="травень" sheetId="6" r:id="rId5"/>
    <sheet name="червень" sheetId="7" r:id="rId6"/>
    <sheet name="січень-вересень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17" i="8" l="1"/>
  <c r="O12" i="8"/>
  <c r="C12" i="8" s="1"/>
  <c r="O21" i="8"/>
  <c r="C21" i="8" s="1"/>
  <c r="B21" i="8"/>
  <c r="X21" i="8"/>
  <c r="X20" i="8"/>
  <c r="X16" i="8"/>
  <c r="X15" i="8"/>
  <c r="X14" i="8"/>
  <c r="X13" i="8"/>
  <c r="W16" i="8"/>
  <c r="W15" i="8"/>
  <c r="W14" i="8"/>
  <c r="W13" i="8"/>
  <c r="W10" i="8" s="1"/>
  <c r="U14" i="8"/>
  <c r="EU10" i="8"/>
  <c r="K10" i="8"/>
  <c r="K14" i="8"/>
  <c r="H14" i="8"/>
  <c r="B14" i="8" s="1"/>
  <c r="O17" i="8"/>
  <c r="C17" i="8" s="1"/>
  <c r="O16" i="8"/>
  <c r="C16" i="8" s="1"/>
  <c r="O15" i="8"/>
  <c r="C15" i="8" s="1"/>
  <c r="O14" i="8"/>
  <c r="C14" i="8" s="1"/>
  <c r="O13" i="8"/>
  <c r="N12" i="8"/>
  <c r="N10" i="8" s="1"/>
  <c r="O20" i="8"/>
  <c r="P20" i="8" s="1"/>
  <c r="N21" i="8"/>
  <c r="N17" i="8"/>
  <c r="B17" i="8" s="1"/>
  <c r="N16" i="8"/>
  <c r="B16" i="8" s="1"/>
  <c r="N15" i="8"/>
  <c r="N14" i="8"/>
  <c r="N13" i="8"/>
  <c r="B13" i="8" s="1"/>
  <c r="EP20" i="8"/>
  <c r="ED20" i="8"/>
  <c r="EC19" i="8"/>
  <c r="EB19" i="8"/>
  <c r="EC18" i="8"/>
  <c r="EB18" i="8"/>
  <c r="EB15" i="8"/>
  <c r="ED13" i="8"/>
  <c r="DP21" i="8"/>
  <c r="DP20" i="8"/>
  <c r="DD20" i="8"/>
  <c r="DC19" i="8"/>
  <c r="DB19" i="8"/>
  <c r="DC18" i="8"/>
  <c r="DB18" i="8"/>
  <c r="DD16" i="8"/>
  <c r="DB15" i="8"/>
  <c r="DD13" i="8"/>
  <c r="CP21" i="8"/>
  <c r="CD21" i="8"/>
  <c r="CP20" i="8"/>
  <c r="CD20" i="8"/>
  <c r="CC19" i="8"/>
  <c r="CB19" i="8"/>
  <c r="CC18" i="8"/>
  <c r="CB18" i="8"/>
  <c r="CD16" i="8"/>
  <c r="CB15" i="8"/>
  <c r="CD13" i="8"/>
  <c r="CD12" i="8"/>
  <c r="BP21" i="8"/>
  <c r="BD21" i="8"/>
  <c r="BP20" i="8"/>
  <c r="BD20" i="8"/>
  <c r="BC19" i="8"/>
  <c r="BB19" i="8"/>
  <c r="BC18" i="8"/>
  <c r="BB18" i="8"/>
  <c r="BD16" i="8"/>
  <c r="BB15" i="8"/>
  <c r="BD14" i="8"/>
  <c r="BD13" i="8"/>
  <c r="BD12" i="8"/>
  <c r="AP21" i="8"/>
  <c r="AD21" i="8"/>
  <c r="AP20" i="8"/>
  <c r="AD20" i="8"/>
  <c r="AC19" i="8"/>
  <c r="AB19" i="8"/>
  <c r="AC18" i="8"/>
  <c r="AB18" i="8"/>
  <c r="AB15" i="8"/>
  <c r="AB10" i="8" s="1"/>
  <c r="AD14" i="8"/>
  <c r="P21" i="8" l="1"/>
  <c r="C13" i="8"/>
  <c r="H10" i="8"/>
  <c r="X10" i="8"/>
  <c r="P13" i="8"/>
  <c r="O10" i="8"/>
  <c r="B10" i="8"/>
  <c r="P17" i="8"/>
  <c r="D17" i="8" s="1"/>
  <c r="P16" i="8"/>
  <c r="P14" i="8"/>
  <c r="P12" i="8"/>
  <c r="P10" i="8"/>
  <c r="D21" i="8"/>
  <c r="D20" i="8"/>
  <c r="C19" i="8"/>
  <c r="B19" i="8"/>
  <c r="C18" i="8"/>
  <c r="B18" i="8"/>
  <c r="D16" i="8"/>
  <c r="B15" i="8"/>
  <c r="D14" i="8"/>
  <c r="D13" i="8"/>
  <c r="D12" i="8"/>
  <c r="P21" i="7"/>
  <c r="D21" i="7"/>
  <c r="P20" i="7"/>
  <c r="D20" i="7"/>
  <c r="C19" i="7"/>
  <c r="B19" i="7"/>
  <c r="C18" i="7"/>
  <c r="B18" i="7"/>
  <c r="P16" i="7"/>
  <c r="D16" i="7"/>
  <c r="B15" i="7"/>
  <c r="P14" i="7"/>
  <c r="D14" i="7"/>
  <c r="P13" i="7"/>
  <c r="D13" i="7"/>
  <c r="P12" i="7"/>
  <c r="D12" i="7"/>
  <c r="N10" i="7"/>
  <c r="P10" i="7" s="1"/>
  <c r="C10" i="8" l="1"/>
  <c r="D10" i="8" s="1"/>
  <c r="B10" i="7"/>
  <c r="D10" i="7" s="1"/>
  <c r="D12" i="6"/>
  <c r="D13" i="6"/>
  <c r="D14" i="6"/>
  <c r="D16" i="6"/>
  <c r="D20" i="6"/>
  <c r="D21" i="6"/>
  <c r="O12" i="6"/>
  <c r="P21" i="6"/>
  <c r="P20" i="6"/>
  <c r="C19" i="6"/>
  <c r="B19" i="6"/>
  <c r="C18" i="6"/>
  <c r="B18" i="6"/>
  <c r="P16" i="6"/>
  <c r="B15" i="6"/>
  <c r="P14" i="6"/>
  <c r="P13" i="6"/>
  <c r="P12" i="6"/>
  <c r="N10" i="6"/>
  <c r="P10" i="6" s="1"/>
  <c r="D10" i="6"/>
  <c r="B10" i="6"/>
  <c r="P21" i="5" l="1"/>
  <c r="D21" i="5"/>
  <c r="P20" i="5"/>
  <c r="D20" i="5"/>
  <c r="C19" i="5"/>
  <c r="B19" i="5"/>
  <c r="C18" i="5"/>
  <c r="B18" i="5"/>
  <c r="P16" i="5"/>
  <c r="D16" i="5"/>
  <c r="C15" i="5"/>
  <c r="B15" i="5"/>
  <c r="B10" i="5" s="1"/>
  <c r="P14" i="5"/>
  <c r="D14" i="5"/>
  <c r="P13" i="5"/>
  <c r="D13" i="5"/>
  <c r="O12" i="5"/>
  <c r="P12" i="5" s="1"/>
  <c r="C12" i="5"/>
  <c r="D12" i="5" s="1"/>
  <c r="O10" i="5"/>
  <c r="N10" i="5"/>
  <c r="P21" i="3"/>
  <c r="D21" i="3"/>
  <c r="P20" i="3"/>
  <c r="D20" i="3"/>
  <c r="C19" i="3"/>
  <c r="B19" i="3"/>
  <c r="C18" i="3"/>
  <c r="B18" i="3"/>
  <c r="P16" i="3"/>
  <c r="D16" i="3"/>
  <c r="C15" i="3"/>
  <c r="B15" i="3"/>
  <c r="B10" i="3" s="1"/>
  <c r="P14" i="3"/>
  <c r="D14" i="3"/>
  <c r="P13" i="3"/>
  <c r="D13" i="3"/>
  <c r="O12" i="3"/>
  <c r="P12" i="3" s="1"/>
  <c r="C12" i="3"/>
  <c r="D12" i="3" s="1"/>
  <c r="N10" i="3"/>
  <c r="C12" i="2"/>
  <c r="D12" i="2" s="1"/>
  <c r="O12" i="2"/>
  <c r="O10" i="2" s="1"/>
  <c r="P21" i="2"/>
  <c r="M21" i="2"/>
  <c r="J21" i="2"/>
  <c r="G21" i="2"/>
  <c r="D21" i="2"/>
  <c r="V20" i="2"/>
  <c r="S20" i="2"/>
  <c r="P20" i="2"/>
  <c r="M20" i="2"/>
  <c r="J20" i="2"/>
  <c r="G20" i="2"/>
  <c r="D20" i="2"/>
  <c r="V19" i="2"/>
  <c r="S19" i="2"/>
  <c r="P19" i="2"/>
  <c r="M19" i="2"/>
  <c r="J19" i="2"/>
  <c r="G19" i="2"/>
  <c r="C19" i="2"/>
  <c r="B19" i="2"/>
  <c r="V18" i="2"/>
  <c r="S18" i="2"/>
  <c r="P18" i="2"/>
  <c r="M18" i="2"/>
  <c r="J18" i="2"/>
  <c r="G18" i="2"/>
  <c r="C18" i="2"/>
  <c r="B18" i="2"/>
  <c r="V16" i="2"/>
  <c r="S16" i="2"/>
  <c r="P16" i="2"/>
  <c r="M16" i="2"/>
  <c r="J16" i="2"/>
  <c r="G16" i="2"/>
  <c r="D16" i="2"/>
  <c r="V15" i="2"/>
  <c r="S15" i="2"/>
  <c r="P15" i="2"/>
  <c r="M15" i="2"/>
  <c r="J15" i="2"/>
  <c r="G15" i="2"/>
  <c r="C15" i="2"/>
  <c r="B15" i="2"/>
  <c r="B10" i="2" s="1"/>
  <c r="V14" i="2"/>
  <c r="S14" i="2"/>
  <c r="P14" i="2"/>
  <c r="M14" i="2"/>
  <c r="J14" i="2"/>
  <c r="G14" i="2"/>
  <c r="D14" i="2"/>
  <c r="V13" i="2"/>
  <c r="S13" i="2"/>
  <c r="P13" i="2"/>
  <c r="M13" i="2"/>
  <c r="J13" i="2"/>
  <c r="G13" i="2"/>
  <c r="D13" i="2"/>
  <c r="V12" i="2"/>
  <c r="S12" i="2"/>
  <c r="P12" i="2"/>
  <c r="M12" i="2"/>
  <c r="J12" i="2"/>
  <c r="G12" i="2"/>
  <c r="U10" i="2"/>
  <c r="T10" i="2"/>
  <c r="R10" i="2"/>
  <c r="Q10" i="2"/>
  <c r="N10" i="2"/>
  <c r="L10" i="2"/>
  <c r="K10" i="2"/>
  <c r="I10" i="2"/>
  <c r="H10" i="2"/>
  <c r="J10" i="2" s="1"/>
  <c r="F10" i="2"/>
  <c r="E10" i="2"/>
  <c r="C21" i="1"/>
  <c r="B21" i="1"/>
  <c r="U10" i="1"/>
  <c r="T10" i="1"/>
  <c r="R10" i="1"/>
  <c r="Q10" i="1"/>
  <c r="O10" i="1"/>
  <c r="N10" i="1"/>
  <c r="L10" i="1"/>
  <c r="K10" i="1"/>
  <c r="I10" i="1"/>
  <c r="H10" i="1"/>
  <c r="F10" i="1"/>
  <c r="E10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12" i="1"/>
  <c r="B12" i="1"/>
  <c r="V20" i="1"/>
  <c r="V19" i="1"/>
  <c r="V18" i="1"/>
  <c r="V16" i="1"/>
  <c r="V15" i="1"/>
  <c r="V14" i="1"/>
  <c r="V13" i="1"/>
  <c r="V12" i="1"/>
  <c r="S20" i="1"/>
  <c r="S19" i="1"/>
  <c r="S18" i="1"/>
  <c r="S16" i="1"/>
  <c r="S15" i="1"/>
  <c r="S14" i="1"/>
  <c r="S13" i="1"/>
  <c r="S12" i="1"/>
  <c r="P21" i="1"/>
  <c r="P20" i="1"/>
  <c r="P19" i="1"/>
  <c r="P18" i="1"/>
  <c r="P16" i="1"/>
  <c r="P15" i="1"/>
  <c r="P14" i="1"/>
  <c r="P13" i="1"/>
  <c r="P12" i="1"/>
  <c r="M21" i="1"/>
  <c r="M20" i="1"/>
  <c r="M19" i="1"/>
  <c r="M18" i="1"/>
  <c r="M16" i="1"/>
  <c r="M15" i="1"/>
  <c r="M14" i="1"/>
  <c r="M13" i="1"/>
  <c r="M12" i="1"/>
  <c r="J21" i="1"/>
  <c r="J20" i="1"/>
  <c r="J19" i="1"/>
  <c r="J18" i="1"/>
  <c r="J16" i="1"/>
  <c r="J15" i="1"/>
  <c r="J14" i="1"/>
  <c r="J13" i="1"/>
  <c r="J12" i="1"/>
  <c r="G21" i="1"/>
  <c r="G20" i="1"/>
  <c r="G19" i="1"/>
  <c r="G18" i="1"/>
  <c r="G16" i="1"/>
  <c r="G15" i="1"/>
  <c r="G14" i="1"/>
  <c r="G13" i="1"/>
  <c r="G12" i="1"/>
  <c r="D16" i="1"/>
  <c r="V10" i="2" l="1"/>
  <c r="D18" i="2"/>
  <c r="P10" i="5"/>
  <c r="B10" i="1"/>
  <c r="D19" i="1"/>
  <c r="G10" i="1"/>
  <c r="J10" i="1"/>
  <c r="M10" i="1"/>
  <c r="S10" i="1"/>
  <c r="G10" i="2"/>
  <c r="M10" i="2"/>
  <c r="S10" i="2"/>
  <c r="D15" i="2"/>
  <c r="D19" i="2"/>
  <c r="C10" i="5"/>
  <c r="D10" i="5" s="1"/>
  <c r="C10" i="3"/>
  <c r="D10" i="3" s="1"/>
  <c r="O10" i="3"/>
  <c r="P10" i="3" s="1"/>
  <c r="P10" i="2"/>
  <c r="C10" i="2"/>
  <c r="D10" i="2" s="1"/>
  <c r="D12" i="1"/>
  <c r="D18" i="1"/>
  <c r="D14" i="1"/>
  <c r="P10" i="1"/>
  <c r="D20" i="1"/>
  <c r="D15" i="1"/>
  <c r="D13" i="1"/>
  <c r="V10" i="1"/>
  <c r="D21" i="1"/>
  <c r="C10" i="1" l="1"/>
  <c r="D10" i="1" l="1"/>
</calcChain>
</file>

<file path=xl/sharedStrings.xml><?xml version="1.0" encoding="utf-8"?>
<sst xmlns="http://schemas.openxmlformats.org/spreadsheetml/2006/main" count="612" uniqueCount="51">
  <si>
    <t>Інформація про хід виконання сортиментної структури</t>
  </si>
  <si>
    <t>Найменування сортимента</t>
  </si>
  <si>
    <t>Загальний лісфонд</t>
  </si>
  <si>
    <t>в тому числі</t>
  </si>
  <si>
    <t>наяв ність</t>
  </si>
  <si>
    <t>заготов лено</t>
  </si>
  <si>
    <t>%</t>
  </si>
  <si>
    <t>по дубу</t>
  </si>
  <si>
    <t>по буку</t>
  </si>
  <si>
    <t>по ясену</t>
  </si>
  <si>
    <t>по хвої</t>
  </si>
  <si>
    <t>по березі</t>
  </si>
  <si>
    <t>по вільсі</t>
  </si>
  <si>
    <t>Лісопродукція, всього</t>
  </si>
  <si>
    <t xml:space="preserve">в тому числі </t>
  </si>
  <si>
    <t>Круглі лісоматеріали</t>
  </si>
  <si>
    <t>Довгомір.лісомат.(хлисти)</t>
  </si>
  <si>
    <t>Хмиз</t>
  </si>
  <si>
    <t>Дров'яна деревина ПВ</t>
  </si>
  <si>
    <t>Дров'яна деревина НП</t>
  </si>
  <si>
    <t>З круглих лісоматеріалів за категоріями:</t>
  </si>
  <si>
    <t>A</t>
  </si>
  <si>
    <t>B</t>
  </si>
  <si>
    <t>C</t>
  </si>
  <si>
    <t>D</t>
  </si>
  <si>
    <t>XXX</t>
  </si>
  <si>
    <t xml:space="preserve">рубок ПЗВЛГ за січень  2021 року </t>
  </si>
  <si>
    <t xml:space="preserve">          по Херсонському ОУЛМГ                       </t>
  </si>
  <si>
    <t xml:space="preserve">Начальник управління </t>
  </si>
  <si>
    <t>Тетяна КАСІЧ</t>
  </si>
  <si>
    <t>Горбенко Віра</t>
  </si>
  <si>
    <t>на лист № 04-19/461-21 від 26.01.2021р.</t>
  </si>
  <si>
    <t xml:space="preserve">рубок ПЗВЛГ за січень-лютий  2021 року </t>
  </si>
  <si>
    <t xml:space="preserve">рубок ПЗВЛГ за січень-березень  2021 року </t>
  </si>
  <si>
    <t xml:space="preserve">рубок ПЗВЛГ за січень- квітень 2021 року </t>
  </si>
  <si>
    <t xml:space="preserve">Перший заступник начальника управління </t>
  </si>
  <si>
    <t>Володимир МИХАЙЛЕНКО</t>
  </si>
  <si>
    <t xml:space="preserve">рубок ПЗВЛГ за січень- травень 2021 року </t>
  </si>
  <si>
    <t>Юрій Світличний</t>
  </si>
  <si>
    <t xml:space="preserve">рубок ПЗВЛГ за січень- червень 2021 року </t>
  </si>
  <si>
    <t>по акації</t>
  </si>
  <si>
    <t>наявність</t>
  </si>
  <si>
    <t>заготовлено</t>
  </si>
  <si>
    <t xml:space="preserve">рубок ПЗВЛГ за січень- липень 2021 року </t>
  </si>
  <si>
    <t xml:space="preserve">          по Каховське ОУЛМГ                       </t>
  </si>
  <si>
    <t xml:space="preserve">          по Збурївське ЛМГ                       </t>
  </si>
  <si>
    <t xml:space="preserve">          по Великокопанівське ЛМГ                       </t>
  </si>
  <si>
    <t xml:space="preserve">          по Голопристанське ЛМГ                       </t>
  </si>
  <si>
    <t xml:space="preserve">          по Олешківському ЛМГ                       </t>
  </si>
  <si>
    <t xml:space="preserve">рубок ПЗВЛГ за січень- вересень 2021 року </t>
  </si>
  <si>
    <t xml:space="preserve">рубок ПЗВЛГ за січень-вересень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</si>
</sst>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0" fontId="19" fillId="0" borderId="0" xfId="0" applyFont="1" applyFill="1"/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Fill="1"/>
    <xf numFmtId="164" fontId="19" fillId="0" borderId="16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30" xfId="0" applyNumberFormat="1" applyFont="1" applyFill="1" applyBorder="1" applyAlignment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top"/>
    </xf>
    <xf numFmtId="0" fontId="20" fillId="0" borderId="2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164" fontId="21" fillId="0" borderId="36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164" fontId="19" fillId="0" borderId="37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5" xfId="36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/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top"/>
    </xf>
    <xf numFmtId="1" fontId="19" fillId="0" borderId="11" xfId="0" applyNumberFormat="1" applyFont="1" applyFill="1" applyBorder="1" applyAlignment="1">
      <alignment horizontal="center" vertical="center" wrapText="1"/>
    </xf>
    <xf numFmtId="164" fontId="19" fillId="0" borderId="38" xfId="0" applyNumberFormat="1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 applyProtection="1">
      <alignment horizontal="center" vertical="top"/>
    </xf>
    <xf numFmtId="164" fontId="19" fillId="0" borderId="43" xfId="0" applyNumberFormat="1" applyFont="1" applyFill="1" applyBorder="1" applyAlignment="1" applyProtection="1">
      <alignment horizontal="center" vertical="top"/>
    </xf>
    <xf numFmtId="0" fontId="19" fillId="0" borderId="16" xfId="0" applyFont="1" applyFill="1" applyBorder="1"/>
    <xf numFmtId="0" fontId="20" fillId="0" borderId="40" xfId="0" applyFont="1" applyFill="1" applyBorder="1" applyAlignment="1">
      <alignment horizontal="center" vertical="center"/>
    </xf>
    <xf numFmtId="0" fontId="19" fillId="0" borderId="22" xfId="0" applyFont="1" applyFill="1" applyBorder="1"/>
    <xf numFmtId="0" fontId="19" fillId="0" borderId="44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20" fillId="0" borderId="46" xfId="0" applyFont="1" applyFill="1" applyBorder="1"/>
    <xf numFmtId="0" fontId="20" fillId="0" borderId="46" xfId="0" applyFont="1" applyFill="1" applyBorder="1" applyAlignment="1">
      <alignment wrapText="1"/>
    </xf>
    <xf numFmtId="0" fontId="20" fillId="0" borderId="39" xfId="0" applyFont="1" applyFill="1" applyBorder="1"/>
    <xf numFmtId="0" fontId="19" fillId="0" borderId="17" xfId="0" applyFont="1" applyFill="1" applyBorder="1"/>
    <xf numFmtId="0" fontId="19" fillId="0" borderId="13" xfId="0" applyFont="1" applyFill="1" applyBorder="1"/>
    <xf numFmtId="0" fontId="19" fillId="0" borderId="18" xfId="0" applyFont="1" applyFill="1" applyBorder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justify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justify" wrapText="1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opLeftCell="A4" zoomScale="85" workbookViewId="0">
      <selection activeCell="A23" sqref="A23"/>
    </sheetView>
  </sheetViews>
  <sheetFormatPr defaultColWidth="8.7265625" defaultRowHeight="13" x14ac:dyDescent="0.3"/>
  <cols>
    <col min="1" max="1" width="34" style="1" customWidth="1"/>
    <col min="2" max="16384" width="8.7265625" style="1"/>
  </cols>
  <sheetData>
    <row r="1" spans="1:22" x14ac:dyDescent="0.3">
      <c r="C1" s="82" t="s">
        <v>31</v>
      </c>
      <c r="D1" s="82"/>
      <c r="E1" s="82"/>
      <c r="F1" s="82"/>
    </row>
    <row r="4" spans="1:22" ht="18.7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21" customHeight="1" x14ac:dyDescent="0.3">
      <c r="A5" s="83" t="s">
        <v>26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24.75" customHeight="1" thickBot="1" x14ac:dyDescent="0.3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3.5" thickBot="1" x14ac:dyDescent="0.35">
      <c r="A7" s="84" t="s">
        <v>1</v>
      </c>
      <c r="B7" s="98" t="s">
        <v>2</v>
      </c>
      <c r="C7" s="99"/>
      <c r="D7" s="100"/>
      <c r="E7" s="95" t="s">
        <v>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</row>
    <row r="8" spans="1:22" ht="13.5" thickBot="1" x14ac:dyDescent="0.35">
      <c r="A8" s="85"/>
      <c r="B8" s="88" t="s">
        <v>4</v>
      </c>
      <c r="C8" s="90" t="s">
        <v>5</v>
      </c>
      <c r="D8" s="92" t="s">
        <v>6</v>
      </c>
      <c r="E8" s="76" t="s">
        <v>7</v>
      </c>
      <c r="F8" s="77"/>
      <c r="G8" s="78"/>
      <c r="H8" s="79" t="s">
        <v>8</v>
      </c>
      <c r="I8" s="77"/>
      <c r="J8" s="78"/>
      <c r="K8" s="76" t="s">
        <v>9</v>
      </c>
      <c r="L8" s="77"/>
      <c r="M8" s="80"/>
      <c r="N8" s="76" t="s">
        <v>10</v>
      </c>
      <c r="O8" s="77"/>
      <c r="P8" s="78"/>
      <c r="Q8" s="76" t="s">
        <v>11</v>
      </c>
      <c r="R8" s="77"/>
      <c r="S8" s="78"/>
      <c r="T8" s="76" t="s">
        <v>12</v>
      </c>
      <c r="U8" s="77"/>
      <c r="V8" s="94"/>
    </row>
    <row r="9" spans="1:22" ht="26.5" thickBot="1" x14ac:dyDescent="0.35">
      <c r="A9" s="86"/>
      <c r="B9" s="89"/>
      <c r="C9" s="91"/>
      <c r="D9" s="93"/>
      <c r="E9" s="17" t="s">
        <v>4</v>
      </c>
      <c r="F9" s="18" t="s">
        <v>5</v>
      </c>
      <c r="G9" s="2" t="s">
        <v>6</v>
      </c>
      <c r="H9" s="19" t="s">
        <v>4</v>
      </c>
      <c r="I9" s="18" t="s">
        <v>5</v>
      </c>
      <c r="J9" s="2" t="s">
        <v>6</v>
      </c>
      <c r="K9" s="17" t="s">
        <v>4</v>
      </c>
      <c r="L9" s="18" t="s">
        <v>5</v>
      </c>
      <c r="M9" s="11" t="s">
        <v>6</v>
      </c>
      <c r="N9" s="17" t="s">
        <v>4</v>
      </c>
      <c r="O9" s="18" t="s">
        <v>5</v>
      </c>
      <c r="P9" s="2" t="s">
        <v>6</v>
      </c>
      <c r="Q9" s="17" t="s">
        <v>4</v>
      </c>
      <c r="R9" s="18" t="s">
        <v>5</v>
      </c>
      <c r="S9" s="2" t="s">
        <v>6</v>
      </c>
      <c r="T9" s="17" t="s">
        <v>4</v>
      </c>
      <c r="U9" s="20" t="s">
        <v>5</v>
      </c>
      <c r="V9" s="12" t="s">
        <v>6</v>
      </c>
    </row>
    <row r="10" spans="1:22" ht="14.15" customHeight="1" x14ac:dyDescent="0.3">
      <c r="A10" s="21" t="s">
        <v>13</v>
      </c>
      <c r="B10" s="9">
        <f>B12+B13+B14+B15+B16</f>
        <v>20888.080000000002</v>
      </c>
      <c r="C10" s="9">
        <f>C12+C13+C14+C15+C16</f>
        <v>597.42999999999995</v>
      </c>
      <c r="D10" s="10">
        <f>C10/B10*100%</f>
        <v>2.8601479887093495E-2</v>
      </c>
      <c r="E10" s="9">
        <f>E12+E13+E14+E15+E16</f>
        <v>0</v>
      </c>
      <c r="F10" s="9">
        <f>F12+F13+F14+F15+F16</f>
        <v>0</v>
      </c>
      <c r="G10" s="10" t="e">
        <f>F10/E10*100%</f>
        <v>#DIV/0!</v>
      </c>
      <c r="H10" s="9">
        <f>H12+H13+H14+H15+H16</f>
        <v>0</v>
      </c>
      <c r="I10" s="9">
        <f>I12+I13+I14+I15+I16</f>
        <v>0</v>
      </c>
      <c r="J10" s="10" t="e">
        <f>I10/H10*100%</f>
        <v>#DIV/0!</v>
      </c>
      <c r="K10" s="9">
        <f>K12+K13+K14+K15+K16</f>
        <v>0</v>
      </c>
      <c r="L10" s="9">
        <f>L12+L13+L14+L15+L16</f>
        <v>0</v>
      </c>
      <c r="M10" s="10" t="e">
        <f>L10/K10*100%</f>
        <v>#DIV/0!</v>
      </c>
      <c r="N10" s="9">
        <f>N12+N13+N14+N15+N16</f>
        <v>20888.080000000002</v>
      </c>
      <c r="O10" s="9">
        <f>O12+O13+O14+O15+O16</f>
        <v>597.42999999999995</v>
      </c>
      <c r="P10" s="10">
        <f>O10/N10*100%</f>
        <v>2.8601479887093495E-2</v>
      </c>
      <c r="Q10" s="9">
        <f>Q12+Q13+Q14+Q15+Q16</f>
        <v>0</v>
      </c>
      <c r="R10" s="9">
        <f>R12+R13+R14+R15+R16</f>
        <v>0</v>
      </c>
      <c r="S10" s="10" t="e">
        <f>R10/Q10*100%</f>
        <v>#DIV/0!</v>
      </c>
      <c r="T10" s="9">
        <f>T12+T13+T14+T15+T16</f>
        <v>0</v>
      </c>
      <c r="U10" s="9">
        <f>U12+U13+U14+U15+U16</f>
        <v>0</v>
      </c>
      <c r="V10" s="10" t="e">
        <f>U10/T10*100%</f>
        <v>#DIV/0!</v>
      </c>
    </row>
    <row r="11" spans="1:22" s="3" customFormat="1" ht="14.15" customHeight="1" x14ac:dyDescent="0.3">
      <c r="A11" s="22" t="s">
        <v>14</v>
      </c>
      <c r="B11" s="6"/>
      <c r="C11" s="14"/>
      <c r="D11" s="10"/>
      <c r="E11" s="13"/>
      <c r="F11" s="14"/>
      <c r="G11" s="10"/>
      <c r="H11" s="13"/>
      <c r="I11" s="14"/>
      <c r="J11" s="10"/>
      <c r="K11" s="13"/>
      <c r="L11" s="14"/>
      <c r="M11" s="10"/>
      <c r="N11" s="13"/>
      <c r="O11" s="14"/>
      <c r="P11" s="10"/>
      <c r="Q11" s="5"/>
      <c r="R11" s="4"/>
      <c r="S11" s="10"/>
      <c r="T11" s="5"/>
      <c r="U11" s="4"/>
      <c r="V11" s="10"/>
    </row>
    <row r="12" spans="1:22" ht="14.15" customHeight="1" x14ac:dyDescent="0.3">
      <c r="A12" s="23" t="s">
        <v>15</v>
      </c>
      <c r="B12" s="6">
        <f>E12+H12+K12+N12+Q12+T12</f>
        <v>727.04</v>
      </c>
      <c r="C12" s="6">
        <f>F12+I12+L12+O12+R12+U12</f>
        <v>199.14</v>
      </c>
      <c r="D12" s="10">
        <f t="shared" ref="D12:D21" si="0">C12/B12*100%</f>
        <v>0.27390514964788731</v>
      </c>
      <c r="E12" s="15"/>
      <c r="F12" s="4"/>
      <c r="G12" s="10" t="e">
        <f t="shared" ref="G12:G21" si="1">F12/E12*100%</f>
        <v>#DIV/0!</v>
      </c>
      <c r="H12" s="15"/>
      <c r="I12" s="4"/>
      <c r="J12" s="10" t="e">
        <f t="shared" ref="J12:J21" si="2">I12/H12*100%</f>
        <v>#DIV/0!</v>
      </c>
      <c r="K12" s="15"/>
      <c r="L12" s="4"/>
      <c r="M12" s="10" t="e">
        <f t="shared" ref="M12:M21" si="3">L12/K12*100%</f>
        <v>#DIV/0!</v>
      </c>
      <c r="N12" s="15">
        <v>727.04</v>
      </c>
      <c r="O12" s="4">
        <v>199.14</v>
      </c>
      <c r="P12" s="10">
        <f t="shared" ref="P12:P21" si="4">O12/N12*100%</f>
        <v>0.27390514964788731</v>
      </c>
      <c r="Q12" s="5"/>
      <c r="R12" s="4"/>
      <c r="S12" s="10" t="e">
        <f t="shared" ref="S12:S20" si="5">R12/Q12*100%</f>
        <v>#DIV/0!</v>
      </c>
      <c r="T12" s="5"/>
      <c r="U12" s="4"/>
      <c r="V12" s="10" t="e">
        <f t="shared" ref="V12:V20" si="6">U12/T12*100%</f>
        <v>#DIV/0!</v>
      </c>
    </row>
    <row r="13" spans="1:22" ht="14.15" customHeight="1" x14ac:dyDescent="0.3">
      <c r="A13" s="23" t="s">
        <v>18</v>
      </c>
      <c r="B13" s="6">
        <f t="shared" ref="B13:B20" si="7">E13+H13+K13+N13+Q13+T13</f>
        <v>2689.04</v>
      </c>
      <c r="C13" s="6">
        <f t="shared" ref="C13:C20" si="8">F13+I13+L13+O13+R13+U13</f>
        <v>0</v>
      </c>
      <c r="D13" s="10">
        <f t="shared" si="0"/>
        <v>0</v>
      </c>
      <c r="E13" s="15"/>
      <c r="F13" s="4"/>
      <c r="G13" s="10" t="e">
        <f t="shared" si="1"/>
        <v>#DIV/0!</v>
      </c>
      <c r="H13" s="15"/>
      <c r="I13" s="4"/>
      <c r="J13" s="10" t="e">
        <f t="shared" si="2"/>
        <v>#DIV/0!</v>
      </c>
      <c r="K13" s="15"/>
      <c r="L13" s="4"/>
      <c r="M13" s="10" t="e">
        <f t="shared" si="3"/>
        <v>#DIV/0!</v>
      </c>
      <c r="N13" s="15">
        <v>2689.04</v>
      </c>
      <c r="O13" s="4">
        <v>0</v>
      </c>
      <c r="P13" s="10">
        <f t="shared" si="4"/>
        <v>0</v>
      </c>
      <c r="Q13" s="5"/>
      <c r="R13" s="4"/>
      <c r="S13" s="10" t="e">
        <f t="shared" si="5"/>
        <v>#DIV/0!</v>
      </c>
      <c r="T13" s="5"/>
      <c r="U13" s="4"/>
      <c r="V13" s="10" t="e">
        <f t="shared" si="6"/>
        <v>#DIV/0!</v>
      </c>
    </row>
    <row r="14" spans="1:22" ht="14.15" customHeight="1" x14ac:dyDescent="0.3">
      <c r="A14" s="23" t="s">
        <v>19</v>
      </c>
      <c r="B14" s="6">
        <f t="shared" si="7"/>
        <v>17468</v>
      </c>
      <c r="C14" s="6">
        <f t="shared" si="8"/>
        <v>395.89</v>
      </c>
      <c r="D14" s="10">
        <f t="shared" si="0"/>
        <v>2.2663727959697733E-2</v>
      </c>
      <c r="E14" s="15"/>
      <c r="F14" s="4"/>
      <c r="G14" s="10" t="e">
        <f t="shared" si="1"/>
        <v>#DIV/0!</v>
      </c>
      <c r="H14" s="15"/>
      <c r="I14" s="4"/>
      <c r="J14" s="10" t="e">
        <f t="shared" si="2"/>
        <v>#DIV/0!</v>
      </c>
      <c r="K14" s="15"/>
      <c r="L14" s="4"/>
      <c r="M14" s="10" t="e">
        <f t="shared" si="3"/>
        <v>#DIV/0!</v>
      </c>
      <c r="N14" s="15">
        <v>17468</v>
      </c>
      <c r="O14" s="4">
        <v>395.89</v>
      </c>
      <c r="P14" s="10">
        <f t="shared" si="4"/>
        <v>2.2663727959697733E-2</v>
      </c>
      <c r="Q14" s="5"/>
      <c r="R14" s="4"/>
      <c r="S14" s="10" t="e">
        <f t="shared" si="5"/>
        <v>#DIV/0!</v>
      </c>
      <c r="T14" s="5"/>
      <c r="U14" s="4"/>
      <c r="V14" s="10" t="e">
        <f t="shared" si="6"/>
        <v>#DIV/0!</v>
      </c>
    </row>
    <row r="15" spans="1:22" ht="14.15" customHeight="1" x14ac:dyDescent="0.3">
      <c r="A15" s="23" t="s">
        <v>16</v>
      </c>
      <c r="B15" s="6">
        <f t="shared" si="7"/>
        <v>0</v>
      </c>
      <c r="C15" s="6">
        <f t="shared" si="8"/>
        <v>0</v>
      </c>
      <c r="D15" s="10" t="e">
        <f t="shared" si="0"/>
        <v>#DIV/0!</v>
      </c>
      <c r="E15" s="15"/>
      <c r="F15" s="4"/>
      <c r="G15" s="10" t="e">
        <f t="shared" si="1"/>
        <v>#DIV/0!</v>
      </c>
      <c r="H15" s="15"/>
      <c r="I15" s="4"/>
      <c r="J15" s="10" t="e">
        <f t="shared" si="2"/>
        <v>#DIV/0!</v>
      </c>
      <c r="K15" s="15"/>
      <c r="L15" s="4"/>
      <c r="M15" s="10" t="e">
        <f t="shared" si="3"/>
        <v>#DIV/0!</v>
      </c>
      <c r="N15" s="15">
        <v>0</v>
      </c>
      <c r="O15" s="4">
        <v>0</v>
      </c>
      <c r="P15" s="10" t="e">
        <f t="shared" si="4"/>
        <v>#DIV/0!</v>
      </c>
      <c r="Q15" s="5"/>
      <c r="R15" s="4"/>
      <c r="S15" s="10" t="e">
        <f t="shared" si="5"/>
        <v>#DIV/0!</v>
      </c>
      <c r="T15" s="5"/>
      <c r="U15" s="4"/>
      <c r="V15" s="10" t="e">
        <f t="shared" si="6"/>
        <v>#DIV/0!</v>
      </c>
    </row>
    <row r="16" spans="1:22" ht="14.15" customHeight="1" x14ac:dyDescent="0.3">
      <c r="A16" s="23" t="s">
        <v>17</v>
      </c>
      <c r="B16" s="6">
        <f t="shared" si="7"/>
        <v>4</v>
      </c>
      <c r="C16" s="6">
        <f t="shared" si="8"/>
        <v>2.4</v>
      </c>
      <c r="D16" s="10">
        <f t="shared" si="0"/>
        <v>0.6</v>
      </c>
      <c r="E16" s="15"/>
      <c r="F16" s="4"/>
      <c r="G16" s="10" t="e">
        <f t="shared" si="1"/>
        <v>#DIV/0!</v>
      </c>
      <c r="H16" s="15"/>
      <c r="I16" s="4"/>
      <c r="J16" s="10" t="e">
        <f t="shared" si="2"/>
        <v>#DIV/0!</v>
      </c>
      <c r="K16" s="15"/>
      <c r="L16" s="4"/>
      <c r="M16" s="10" t="e">
        <f t="shared" si="3"/>
        <v>#DIV/0!</v>
      </c>
      <c r="N16" s="15">
        <v>4</v>
      </c>
      <c r="O16" s="4">
        <v>2.4</v>
      </c>
      <c r="P16" s="10">
        <f t="shared" si="4"/>
        <v>0.6</v>
      </c>
      <c r="Q16" s="5"/>
      <c r="R16" s="4"/>
      <c r="S16" s="10" t="e">
        <f t="shared" si="5"/>
        <v>#DIV/0!</v>
      </c>
      <c r="T16" s="5"/>
      <c r="U16" s="4"/>
      <c r="V16" s="10" t="e">
        <f t="shared" si="6"/>
        <v>#DIV/0!</v>
      </c>
    </row>
    <row r="17" spans="1:22" ht="33" customHeight="1" x14ac:dyDescent="0.3">
      <c r="A17" s="27" t="s">
        <v>20</v>
      </c>
      <c r="B17" s="6">
        <f t="shared" si="7"/>
        <v>0</v>
      </c>
      <c r="C17" s="6">
        <f t="shared" si="8"/>
        <v>0</v>
      </c>
      <c r="D17" s="10"/>
      <c r="E17" s="15"/>
      <c r="F17" s="4"/>
      <c r="G17" s="10"/>
      <c r="H17" s="15"/>
      <c r="I17" s="4"/>
      <c r="J17" s="10"/>
      <c r="K17" s="15"/>
      <c r="L17" s="4"/>
      <c r="M17" s="10"/>
      <c r="N17" s="15"/>
      <c r="O17" s="4"/>
      <c r="P17" s="10"/>
      <c r="Q17" s="5"/>
      <c r="R17" s="4"/>
      <c r="S17" s="10"/>
      <c r="T17" s="5"/>
      <c r="U17" s="4"/>
      <c r="V17" s="10"/>
    </row>
    <row r="18" spans="1:22" ht="14.15" customHeight="1" x14ac:dyDescent="0.3">
      <c r="A18" s="24" t="s">
        <v>21</v>
      </c>
      <c r="B18" s="6">
        <f t="shared" si="7"/>
        <v>0</v>
      </c>
      <c r="C18" s="6">
        <f t="shared" si="8"/>
        <v>0</v>
      </c>
      <c r="D18" s="10" t="e">
        <f t="shared" si="0"/>
        <v>#DIV/0!</v>
      </c>
      <c r="E18" s="15"/>
      <c r="F18" s="4"/>
      <c r="G18" s="10" t="e">
        <f t="shared" si="1"/>
        <v>#DIV/0!</v>
      </c>
      <c r="H18" s="15"/>
      <c r="I18" s="4"/>
      <c r="J18" s="10" t="e">
        <f t="shared" si="2"/>
        <v>#DIV/0!</v>
      </c>
      <c r="K18" s="15"/>
      <c r="L18" s="4"/>
      <c r="M18" s="10" t="e">
        <f t="shared" si="3"/>
        <v>#DIV/0!</v>
      </c>
      <c r="N18" s="15"/>
      <c r="O18" s="4"/>
      <c r="P18" s="10" t="e">
        <f t="shared" si="4"/>
        <v>#DIV/0!</v>
      </c>
      <c r="Q18" s="5">
        <v>0</v>
      </c>
      <c r="R18" s="4">
        <v>0</v>
      </c>
      <c r="S18" s="10" t="e">
        <f t="shared" si="5"/>
        <v>#DIV/0!</v>
      </c>
      <c r="T18" s="5">
        <v>0</v>
      </c>
      <c r="U18" s="4">
        <v>0</v>
      </c>
      <c r="V18" s="10" t="e">
        <f t="shared" si="6"/>
        <v>#DIV/0!</v>
      </c>
    </row>
    <row r="19" spans="1:22" ht="14.15" customHeight="1" x14ac:dyDescent="0.3">
      <c r="A19" s="25" t="s">
        <v>22</v>
      </c>
      <c r="B19" s="6">
        <f t="shared" si="7"/>
        <v>0</v>
      </c>
      <c r="C19" s="6">
        <f t="shared" si="8"/>
        <v>0</v>
      </c>
      <c r="D19" s="10" t="e">
        <f t="shared" si="0"/>
        <v>#DIV/0!</v>
      </c>
      <c r="E19" s="15"/>
      <c r="F19" s="4"/>
      <c r="G19" s="10" t="e">
        <f t="shared" si="1"/>
        <v>#DIV/0!</v>
      </c>
      <c r="H19" s="15"/>
      <c r="I19" s="4"/>
      <c r="J19" s="10" t="e">
        <f t="shared" si="2"/>
        <v>#DIV/0!</v>
      </c>
      <c r="K19" s="15"/>
      <c r="L19" s="4"/>
      <c r="M19" s="10" t="e">
        <f t="shared" si="3"/>
        <v>#DIV/0!</v>
      </c>
      <c r="N19" s="15"/>
      <c r="O19" s="4"/>
      <c r="P19" s="10" t="e">
        <f t="shared" si="4"/>
        <v>#DIV/0!</v>
      </c>
      <c r="Q19" s="5">
        <v>0</v>
      </c>
      <c r="R19" s="4">
        <v>0</v>
      </c>
      <c r="S19" s="10" t="e">
        <f t="shared" si="5"/>
        <v>#DIV/0!</v>
      </c>
      <c r="T19" s="5">
        <v>0</v>
      </c>
      <c r="U19" s="4">
        <v>0</v>
      </c>
      <c r="V19" s="10" t="e">
        <f t="shared" si="6"/>
        <v>#DIV/0!</v>
      </c>
    </row>
    <row r="20" spans="1:22" ht="14.15" customHeight="1" x14ac:dyDescent="0.3">
      <c r="A20" s="25" t="s">
        <v>23</v>
      </c>
      <c r="B20" s="6">
        <f t="shared" si="7"/>
        <v>43.04</v>
      </c>
      <c r="C20" s="6">
        <f t="shared" si="8"/>
        <v>73.75</v>
      </c>
      <c r="D20" s="10">
        <f t="shared" si="0"/>
        <v>1.7135223048327137</v>
      </c>
      <c r="E20" s="15"/>
      <c r="F20" s="4"/>
      <c r="G20" s="10" t="e">
        <f t="shared" si="1"/>
        <v>#DIV/0!</v>
      </c>
      <c r="H20" s="15"/>
      <c r="I20" s="4"/>
      <c r="J20" s="10" t="e">
        <f t="shared" si="2"/>
        <v>#DIV/0!</v>
      </c>
      <c r="K20" s="15"/>
      <c r="L20" s="4"/>
      <c r="M20" s="10" t="e">
        <f t="shared" si="3"/>
        <v>#DIV/0!</v>
      </c>
      <c r="N20" s="15">
        <v>43.04</v>
      </c>
      <c r="O20" s="4">
        <v>73.75</v>
      </c>
      <c r="P20" s="10">
        <f t="shared" si="4"/>
        <v>1.7135223048327137</v>
      </c>
      <c r="Q20" s="5">
        <v>0</v>
      </c>
      <c r="R20" s="4">
        <v>0</v>
      </c>
      <c r="S20" s="10" t="e">
        <f t="shared" si="5"/>
        <v>#DIV/0!</v>
      </c>
      <c r="T20" s="5">
        <v>0</v>
      </c>
      <c r="U20" s="4">
        <v>0</v>
      </c>
      <c r="V20" s="10" t="e">
        <f t="shared" si="6"/>
        <v>#DIV/0!</v>
      </c>
    </row>
    <row r="21" spans="1:22" ht="14.15" customHeight="1" thickBot="1" x14ac:dyDescent="0.35">
      <c r="A21" s="26" t="s">
        <v>24</v>
      </c>
      <c r="B21" s="6">
        <f>E21+H21+K21+N21</f>
        <v>684</v>
      </c>
      <c r="C21" s="6">
        <f>F21+I21+L21+O21</f>
        <v>125.39</v>
      </c>
      <c r="D21" s="10">
        <f t="shared" si="0"/>
        <v>0.18331871345029241</v>
      </c>
      <c r="E21" s="16"/>
      <c r="F21" s="8"/>
      <c r="G21" s="10" t="e">
        <f t="shared" si="1"/>
        <v>#DIV/0!</v>
      </c>
      <c r="H21" s="16"/>
      <c r="I21" s="8"/>
      <c r="J21" s="10" t="e">
        <f t="shared" si="2"/>
        <v>#DIV/0!</v>
      </c>
      <c r="K21" s="16"/>
      <c r="L21" s="8"/>
      <c r="M21" s="10" t="e">
        <f t="shared" si="3"/>
        <v>#DIV/0!</v>
      </c>
      <c r="N21" s="16">
        <v>684</v>
      </c>
      <c r="O21" s="8">
        <v>125.39</v>
      </c>
      <c r="P21" s="10">
        <f t="shared" si="4"/>
        <v>0.18331871345029241</v>
      </c>
      <c r="Q21" s="7" t="s">
        <v>25</v>
      </c>
      <c r="R21" s="7" t="s">
        <v>25</v>
      </c>
      <c r="S21" s="7" t="s">
        <v>25</v>
      </c>
      <c r="T21" s="7" t="s">
        <v>25</v>
      </c>
      <c r="U21" s="7" t="s">
        <v>25</v>
      </c>
      <c r="V21" s="7" t="s">
        <v>25</v>
      </c>
    </row>
    <row r="24" spans="1:22" ht="18" x14ac:dyDescent="0.4">
      <c r="A24" s="31" t="s">
        <v>28</v>
      </c>
      <c r="K24" s="81" t="s">
        <v>29</v>
      </c>
      <c r="L24" s="81"/>
      <c r="M24" s="81"/>
      <c r="N24" s="81"/>
    </row>
    <row r="29" spans="1:22" ht="15.5" x14ac:dyDescent="0.35">
      <c r="A29" s="30" t="s">
        <v>30</v>
      </c>
    </row>
  </sheetData>
  <mergeCells count="17">
    <mergeCell ref="C1:F1"/>
    <mergeCell ref="A4:V4"/>
    <mergeCell ref="A7:A9"/>
    <mergeCell ref="A6:V6"/>
    <mergeCell ref="B8:B9"/>
    <mergeCell ref="C8:C9"/>
    <mergeCell ref="D8:D9"/>
    <mergeCell ref="A5:V5"/>
    <mergeCell ref="Q8:S8"/>
    <mergeCell ref="T8:V8"/>
    <mergeCell ref="E7:V7"/>
    <mergeCell ref="B7:D7"/>
    <mergeCell ref="E8:G8"/>
    <mergeCell ref="H8:J8"/>
    <mergeCell ref="K8:M8"/>
    <mergeCell ref="N8:P8"/>
    <mergeCell ref="K24:N24"/>
  </mergeCells>
  <phoneticPr fontId="0" type="noConversion"/>
  <pageMargins left="0.19685039370078741" right="0.19685039370078741" top="0.27559055118110237" bottom="0.15748031496062992" header="0.39370078740157483" footer="0.19685039370078741"/>
  <pageSetup paperSize="9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9"/>
  <sheetViews>
    <sheetView zoomScale="85" workbookViewId="0">
      <selection activeCell="O17" sqref="O17"/>
    </sheetView>
  </sheetViews>
  <sheetFormatPr defaultColWidth="8.7265625" defaultRowHeight="13" x14ac:dyDescent="0.3"/>
  <cols>
    <col min="1" max="1" width="34" style="1" customWidth="1"/>
    <col min="2" max="16384" width="8.7265625" style="1"/>
  </cols>
  <sheetData>
    <row r="1" spans="1:22" x14ac:dyDescent="0.3">
      <c r="C1" s="82" t="s">
        <v>31</v>
      </c>
      <c r="D1" s="82"/>
      <c r="E1" s="82"/>
      <c r="F1" s="82"/>
    </row>
    <row r="4" spans="1:22" ht="18.7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21" customHeight="1" x14ac:dyDescent="0.3">
      <c r="A5" s="83" t="s">
        <v>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24.75" customHeight="1" thickBot="1" x14ac:dyDescent="0.3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3.5" thickBot="1" x14ac:dyDescent="0.35">
      <c r="A7" s="84" t="s">
        <v>1</v>
      </c>
      <c r="B7" s="98" t="s">
        <v>2</v>
      </c>
      <c r="C7" s="99"/>
      <c r="D7" s="100"/>
      <c r="E7" s="95" t="s">
        <v>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</row>
    <row r="8" spans="1:22" ht="13.5" thickBot="1" x14ac:dyDescent="0.35">
      <c r="A8" s="85"/>
      <c r="B8" s="88" t="s">
        <v>4</v>
      </c>
      <c r="C8" s="90" t="s">
        <v>5</v>
      </c>
      <c r="D8" s="92" t="s">
        <v>6</v>
      </c>
      <c r="E8" s="76" t="s">
        <v>7</v>
      </c>
      <c r="F8" s="77"/>
      <c r="G8" s="78"/>
      <c r="H8" s="79" t="s">
        <v>8</v>
      </c>
      <c r="I8" s="77"/>
      <c r="J8" s="78"/>
      <c r="K8" s="76" t="s">
        <v>9</v>
      </c>
      <c r="L8" s="77"/>
      <c r="M8" s="80"/>
      <c r="N8" s="76" t="s">
        <v>10</v>
      </c>
      <c r="O8" s="77"/>
      <c r="P8" s="78"/>
      <c r="Q8" s="76" t="s">
        <v>11</v>
      </c>
      <c r="R8" s="77"/>
      <c r="S8" s="78"/>
      <c r="T8" s="76" t="s">
        <v>12</v>
      </c>
      <c r="U8" s="77"/>
      <c r="V8" s="94"/>
    </row>
    <row r="9" spans="1:22" ht="26.5" thickBot="1" x14ac:dyDescent="0.35">
      <c r="A9" s="86"/>
      <c r="B9" s="89"/>
      <c r="C9" s="91"/>
      <c r="D9" s="93"/>
      <c r="E9" s="28" t="s">
        <v>4</v>
      </c>
      <c r="F9" s="29" t="s">
        <v>5</v>
      </c>
      <c r="G9" s="2" t="s">
        <v>6</v>
      </c>
      <c r="H9" s="19" t="s">
        <v>4</v>
      </c>
      <c r="I9" s="29" t="s">
        <v>5</v>
      </c>
      <c r="J9" s="2" t="s">
        <v>6</v>
      </c>
      <c r="K9" s="28" t="s">
        <v>4</v>
      </c>
      <c r="L9" s="29" t="s">
        <v>5</v>
      </c>
      <c r="M9" s="11" t="s">
        <v>6</v>
      </c>
      <c r="N9" s="28" t="s">
        <v>4</v>
      </c>
      <c r="O9" s="29" t="s">
        <v>5</v>
      </c>
      <c r="P9" s="2" t="s">
        <v>6</v>
      </c>
      <c r="Q9" s="28" t="s">
        <v>4</v>
      </c>
      <c r="R9" s="29" t="s">
        <v>5</v>
      </c>
      <c r="S9" s="2" t="s">
        <v>6</v>
      </c>
      <c r="T9" s="28" t="s">
        <v>4</v>
      </c>
      <c r="U9" s="20" t="s">
        <v>5</v>
      </c>
      <c r="V9" s="12" t="s">
        <v>6</v>
      </c>
    </row>
    <row r="10" spans="1:22" ht="14.15" customHeight="1" x14ac:dyDescent="0.3">
      <c r="A10" s="21" t="s">
        <v>13</v>
      </c>
      <c r="B10" s="9">
        <f>B12+B13+B14+B15+B16</f>
        <v>34246.550000000003</v>
      </c>
      <c r="C10" s="9">
        <f>C12+C13+C14+C15+C16</f>
        <v>7391.7759999999998</v>
      </c>
      <c r="D10" s="10">
        <f>C10/B10*100%</f>
        <v>0.21584001892161397</v>
      </c>
      <c r="E10" s="9">
        <f>E12+E13+E14+E15+E16</f>
        <v>0</v>
      </c>
      <c r="F10" s="9">
        <f>F12+F13+F14+F15+F16</f>
        <v>0</v>
      </c>
      <c r="G10" s="10" t="e">
        <f>F10/E10*100%</f>
        <v>#DIV/0!</v>
      </c>
      <c r="H10" s="9">
        <f>H12+H13+H14+H15+H16</f>
        <v>0</v>
      </c>
      <c r="I10" s="9">
        <f>I12+I13+I14+I15+I16</f>
        <v>0</v>
      </c>
      <c r="J10" s="10" t="e">
        <f>I10/H10*100%</f>
        <v>#DIV/0!</v>
      </c>
      <c r="K10" s="9">
        <f>K12+K13+K14+K15+K16</f>
        <v>0</v>
      </c>
      <c r="L10" s="9">
        <f>L12+L13+L14+L15+L16</f>
        <v>0</v>
      </c>
      <c r="M10" s="10" t="e">
        <f>L10/K10*100%</f>
        <v>#DIV/0!</v>
      </c>
      <c r="N10" s="9">
        <f>N12+N13+N14+N15+N16</f>
        <v>20888.080000000002</v>
      </c>
      <c r="O10" s="9">
        <f>O12+O13+O14+O15+O16</f>
        <v>2526.7579999999998</v>
      </c>
      <c r="P10" s="10">
        <f>O10/N10*100%</f>
        <v>0.12096650338374804</v>
      </c>
      <c r="Q10" s="9">
        <f>Q12+Q13+Q14+Q15+Q16</f>
        <v>0</v>
      </c>
      <c r="R10" s="9">
        <f>R12+R13+R14+R15+R16</f>
        <v>0</v>
      </c>
      <c r="S10" s="10" t="e">
        <f>R10/Q10*100%</f>
        <v>#DIV/0!</v>
      </c>
      <c r="T10" s="9">
        <f>T12+T13+T14+T15+T16</f>
        <v>0</v>
      </c>
      <c r="U10" s="9">
        <f>U12+U13+U14+U15+U16</f>
        <v>0</v>
      </c>
      <c r="V10" s="10" t="e">
        <f>U10/T10*100%</f>
        <v>#DIV/0!</v>
      </c>
    </row>
    <row r="11" spans="1:22" s="3" customFormat="1" ht="14.15" customHeight="1" x14ac:dyDescent="0.3">
      <c r="A11" s="22" t="s">
        <v>14</v>
      </c>
      <c r="B11" s="6"/>
      <c r="C11" s="14"/>
      <c r="D11" s="10"/>
      <c r="E11" s="13"/>
      <c r="F11" s="14"/>
      <c r="G11" s="10"/>
      <c r="H11" s="13"/>
      <c r="I11" s="14"/>
      <c r="J11" s="10"/>
      <c r="K11" s="13"/>
      <c r="L11" s="14"/>
      <c r="M11" s="10"/>
      <c r="N11" s="13"/>
      <c r="O11" s="14"/>
      <c r="P11" s="10"/>
      <c r="Q11" s="5"/>
      <c r="R11" s="4"/>
      <c r="S11" s="10"/>
      <c r="T11" s="5"/>
      <c r="U11" s="4"/>
      <c r="V11" s="10"/>
    </row>
    <row r="12" spans="1:22" ht="14.15" customHeight="1" x14ac:dyDescent="0.3">
      <c r="A12" s="23" t="s">
        <v>15</v>
      </c>
      <c r="B12" s="6">
        <v>727</v>
      </c>
      <c r="C12" s="6">
        <f>C20+C21</f>
        <v>842.29</v>
      </c>
      <c r="D12" s="10">
        <f t="shared" ref="D12:D21" si="0">C12/B12*100%</f>
        <v>1.1585832187070151</v>
      </c>
      <c r="E12" s="15"/>
      <c r="F12" s="4"/>
      <c r="G12" s="10" t="e">
        <f t="shared" ref="G12:G21" si="1">F12/E12*100%</f>
        <v>#DIV/0!</v>
      </c>
      <c r="H12" s="15"/>
      <c r="I12" s="4"/>
      <c r="J12" s="10" t="e">
        <f t="shared" ref="J12:J21" si="2">I12/H12*100%</f>
        <v>#DIV/0!</v>
      </c>
      <c r="K12" s="15"/>
      <c r="L12" s="4"/>
      <c r="M12" s="10" t="e">
        <f t="shared" ref="M12:M21" si="3">L12/K12*100%</f>
        <v>#DIV/0!</v>
      </c>
      <c r="N12" s="15">
        <v>727.04</v>
      </c>
      <c r="O12" s="4">
        <f>O20+O21</f>
        <v>832.83999999999992</v>
      </c>
      <c r="P12" s="10">
        <f t="shared" ref="P12:P21" si="4">O12/N12*100%</f>
        <v>1.1455215669014085</v>
      </c>
      <c r="Q12" s="5"/>
      <c r="R12" s="4"/>
      <c r="S12" s="10" t="e">
        <f t="shared" ref="S12:S20" si="5">R12/Q12*100%</f>
        <v>#DIV/0!</v>
      </c>
      <c r="T12" s="5"/>
      <c r="U12" s="4"/>
      <c r="V12" s="10" t="e">
        <f t="shared" ref="V12:V20" si="6">U12/T12*100%</f>
        <v>#DIV/0!</v>
      </c>
    </row>
    <row r="13" spans="1:22" ht="14.15" customHeight="1" x14ac:dyDescent="0.3">
      <c r="A13" s="23" t="s">
        <v>18</v>
      </c>
      <c r="B13" s="6">
        <v>5884.55</v>
      </c>
      <c r="C13" s="6">
        <v>1442.2359999999999</v>
      </c>
      <c r="D13" s="10">
        <f t="shared" si="0"/>
        <v>0.24508857941558826</v>
      </c>
      <c r="E13" s="15"/>
      <c r="F13" s="4"/>
      <c r="G13" s="10" t="e">
        <f t="shared" si="1"/>
        <v>#DIV/0!</v>
      </c>
      <c r="H13" s="15"/>
      <c r="I13" s="4"/>
      <c r="J13" s="10" t="e">
        <f t="shared" si="2"/>
        <v>#DIV/0!</v>
      </c>
      <c r="K13" s="15"/>
      <c r="L13" s="4"/>
      <c r="M13" s="10" t="e">
        <f t="shared" si="3"/>
        <v>#DIV/0!</v>
      </c>
      <c r="N13" s="15">
        <v>2689.04</v>
      </c>
      <c r="O13" s="4">
        <v>222.73599999999999</v>
      </c>
      <c r="P13" s="10">
        <f t="shared" si="4"/>
        <v>8.2831047511379527E-2</v>
      </c>
      <c r="Q13" s="5"/>
      <c r="R13" s="4"/>
      <c r="S13" s="10" t="e">
        <f t="shared" si="5"/>
        <v>#DIV/0!</v>
      </c>
      <c r="T13" s="5"/>
      <c r="U13" s="4"/>
      <c r="V13" s="10" t="e">
        <f t="shared" si="6"/>
        <v>#DIV/0!</v>
      </c>
    </row>
    <row r="14" spans="1:22" ht="14.15" customHeight="1" x14ac:dyDescent="0.3">
      <c r="A14" s="23" t="s">
        <v>19</v>
      </c>
      <c r="B14" s="6">
        <v>27627</v>
      </c>
      <c r="C14" s="6">
        <v>4867.68</v>
      </c>
      <c r="D14" s="10">
        <f t="shared" si="0"/>
        <v>0.17619285481594094</v>
      </c>
      <c r="E14" s="15"/>
      <c r="F14" s="4"/>
      <c r="G14" s="10" t="e">
        <f t="shared" si="1"/>
        <v>#DIV/0!</v>
      </c>
      <c r="H14" s="15"/>
      <c r="I14" s="4"/>
      <c r="J14" s="10" t="e">
        <f t="shared" si="2"/>
        <v>#DIV/0!</v>
      </c>
      <c r="K14" s="15"/>
      <c r="L14" s="4"/>
      <c r="M14" s="10" t="e">
        <f t="shared" si="3"/>
        <v>#DIV/0!</v>
      </c>
      <c r="N14" s="15">
        <v>17468</v>
      </c>
      <c r="O14" s="4">
        <v>1406.45</v>
      </c>
      <c r="P14" s="10">
        <f t="shared" si="4"/>
        <v>8.0515800320586223E-2</v>
      </c>
      <c r="Q14" s="5"/>
      <c r="R14" s="4"/>
      <c r="S14" s="10" t="e">
        <f t="shared" si="5"/>
        <v>#DIV/0!</v>
      </c>
      <c r="T14" s="5"/>
      <c r="U14" s="4"/>
      <c r="V14" s="10" t="e">
        <f t="shared" si="6"/>
        <v>#DIV/0!</v>
      </c>
    </row>
    <row r="15" spans="1:22" ht="14.15" customHeight="1" x14ac:dyDescent="0.3">
      <c r="A15" s="23" t="s">
        <v>16</v>
      </c>
      <c r="B15" s="6">
        <f t="shared" ref="B15:C19" si="7">E15+H15+K15+N15+Q15+T15</f>
        <v>0</v>
      </c>
      <c r="C15" s="6">
        <f t="shared" si="7"/>
        <v>0</v>
      </c>
      <c r="D15" s="10" t="e">
        <f t="shared" si="0"/>
        <v>#DIV/0!</v>
      </c>
      <c r="E15" s="15"/>
      <c r="F15" s="4"/>
      <c r="G15" s="10" t="e">
        <f t="shared" si="1"/>
        <v>#DIV/0!</v>
      </c>
      <c r="H15" s="15"/>
      <c r="I15" s="4"/>
      <c r="J15" s="10" t="e">
        <f t="shared" si="2"/>
        <v>#DIV/0!</v>
      </c>
      <c r="K15" s="15"/>
      <c r="L15" s="4"/>
      <c r="M15" s="10" t="e">
        <f t="shared" si="3"/>
        <v>#DIV/0!</v>
      </c>
      <c r="N15" s="15">
        <v>0</v>
      </c>
      <c r="O15" s="4">
        <v>0</v>
      </c>
      <c r="P15" s="10" t="e">
        <f t="shared" si="4"/>
        <v>#DIV/0!</v>
      </c>
      <c r="Q15" s="5"/>
      <c r="R15" s="4"/>
      <c r="S15" s="10" t="e">
        <f t="shared" si="5"/>
        <v>#DIV/0!</v>
      </c>
      <c r="T15" s="5"/>
      <c r="U15" s="4"/>
      <c r="V15" s="10" t="e">
        <f t="shared" si="6"/>
        <v>#DIV/0!</v>
      </c>
    </row>
    <row r="16" spans="1:22" ht="14.15" customHeight="1" x14ac:dyDescent="0.3">
      <c r="A16" s="23" t="s">
        <v>17</v>
      </c>
      <c r="B16" s="6">
        <v>8</v>
      </c>
      <c r="C16" s="6">
        <v>239.57</v>
      </c>
      <c r="D16" s="10">
        <f t="shared" si="0"/>
        <v>29.946249999999999</v>
      </c>
      <c r="E16" s="15"/>
      <c r="F16" s="4"/>
      <c r="G16" s="10" t="e">
        <f t="shared" si="1"/>
        <v>#DIV/0!</v>
      </c>
      <c r="H16" s="15"/>
      <c r="I16" s="4"/>
      <c r="J16" s="10" t="e">
        <f t="shared" si="2"/>
        <v>#DIV/0!</v>
      </c>
      <c r="K16" s="15"/>
      <c r="L16" s="4"/>
      <c r="M16" s="10" t="e">
        <f t="shared" si="3"/>
        <v>#DIV/0!</v>
      </c>
      <c r="N16" s="15">
        <v>4</v>
      </c>
      <c r="O16" s="4">
        <v>64.731999999999999</v>
      </c>
      <c r="P16" s="10">
        <f t="shared" si="4"/>
        <v>16.183</v>
      </c>
      <c r="Q16" s="5"/>
      <c r="R16" s="4"/>
      <c r="S16" s="10" t="e">
        <f t="shared" si="5"/>
        <v>#DIV/0!</v>
      </c>
      <c r="T16" s="5"/>
      <c r="U16" s="4"/>
      <c r="V16" s="10" t="e">
        <f t="shared" si="6"/>
        <v>#DIV/0!</v>
      </c>
    </row>
    <row r="17" spans="1:22" ht="33" customHeight="1" x14ac:dyDescent="0.3">
      <c r="A17" s="27" t="s">
        <v>20</v>
      </c>
      <c r="B17" s="6"/>
      <c r="C17" s="6"/>
      <c r="D17" s="10"/>
      <c r="E17" s="15"/>
      <c r="F17" s="4"/>
      <c r="G17" s="10"/>
      <c r="H17" s="15"/>
      <c r="I17" s="4"/>
      <c r="J17" s="10"/>
      <c r="K17" s="15"/>
      <c r="L17" s="4"/>
      <c r="M17" s="10"/>
      <c r="N17" s="15"/>
      <c r="O17" s="4"/>
      <c r="P17" s="10"/>
      <c r="Q17" s="5"/>
      <c r="R17" s="4"/>
      <c r="S17" s="10"/>
      <c r="T17" s="5"/>
      <c r="U17" s="4"/>
      <c r="V17" s="10"/>
    </row>
    <row r="18" spans="1:22" ht="14.15" customHeight="1" x14ac:dyDescent="0.3">
      <c r="A18" s="24" t="s">
        <v>21</v>
      </c>
      <c r="B18" s="6">
        <f t="shared" si="7"/>
        <v>0</v>
      </c>
      <c r="C18" s="6">
        <f t="shared" si="7"/>
        <v>0</v>
      </c>
      <c r="D18" s="10" t="e">
        <f t="shared" si="0"/>
        <v>#DIV/0!</v>
      </c>
      <c r="E18" s="15"/>
      <c r="F18" s="4"/>
      <c r="G18" s="10" t="e">
        <f t="shared" si="1"/>
        <v>#DIV/0!</v>
      </c>
      <c r="H18" s="15"/>
      <c r="I18" s="4"/>
      <c r="J18" s="10" t="e">
        <f t="shared" si="2"/>
        <v>#DIV/0!</v>
      </c>
      <c r="K18" s="15"/>
      <c r="L18" s="4"/>
      <c r="M18" s="10" t="e">
        <f t="shared" si="3"/>
        <v>#DIV/0!</v>
      </c>
      <c r="N18" s="15"/>
      <c r="O18" s="4"/>
      <c r="P18" s="10" t="e">
        <f t="shared" si="4"/>
        <v>#DIV/0!</v>
      </c>
      <c r="Q18" s="5">
        <v>0</v>
      </c>
      <c r="R18" s="4">
        <v>0</v>
      </c>
      <c r="S18" s="10" t="e">
        <f t="shared" si="5"/>
        <v>#DIV/0!</v>
      </c>
      <c r="T18" s="5">
        <v>0</v>
      </c>
      <c r="U18" s="4">
        <v>0</v>
      </c>
      <c r="V18" s="10" t="e">
        <f t="shared" si="6"/>
        <v>#DIV/0!</v>
      </c>
    </row>
    <row r="19" spans="1:22" ht="14.15" customHeight="1" x14ac:dyDescent="0.3">
      <c r="A19" s="25" t="s">
        <v>22</v>
      </c>
      <c r="B19" s="6">
        <f t="shared" si="7"/>
        <v>0</v>
      </c>
      <c r="C19" s="6">
        <f t="shared" si="7"/>
        <v>0</v>
      </c>
      <c r="D19" s="10" t="e">
        <f t="shared" si="0"/>
        <v>#DIV/0!</v>
      </c>
      <c r="E19" s="15"/>
      <c r="F19" s="4"/>
      <c r="G19" s="10" t="e">
        <f t="shared" si="1"/>
        <v>#DIV/0!</v>
      </c>
      <c r="H19" s="15"/>
      <c r="I19" s="4"/>
      <c r="J19" s="10" t="e">
        <f t="shared" si="2"/>
        <v>#DIV/0!</v>
      </c>
      <c r="K19" s="15"/>
      <c r="L19" s="4"/>
      <c r="M19" s="10" t="e">
        <f t="shared" si="3"/>
        <v>#DIV/0!</v>
      </c>
      <c r="N19" s="15"/>
      <c r="O19" s="4"/>
      <c r="P19" s="10" t="e">
        <f t="shared" si="4"/>
        <v>#DIV/0!</v>
      </c>
      <c r="Q19" s="5">
        <v>0</v>
      </c>
      <c r="R19" s="4">
        <v>0</v>
      </c>
      <c r="S19" s="10" t="e">
        <f t="shared" si="5"/>
        <v>#DIV/0!</v>
      </c>
      <c r="T19" s="5">
        <v>0</v>
      </c>
      <c r="U19" s="4">
        <v>0</v>
      </c>
      <c r="V19" s="10" t="e">
        <f t="shared" si="6"/>
        <v>#DIV/0!</v>
      </c>
    </row>
    <row r="20" spans="1:22" ht="14.15" customHeight="1" x14ac:dyDescent="0.3">
      <c r="A20" s="25" t="s">
        <v>23</v>
      </c>
      <c r="B20" s="6">
        <v>43.04</v>
      </c>
      <c r="C20" s="6">
        <v>301.42</v>
      </c>
      <c r="D20" s="10">
        <f t="shared" si="0"/>
        <v>7.0032527881040894</v>
      </c>
      <c r="E20" s="15"/>
      <c r="F20" s="4"/>
      <c r="G20" s="10" t="e">
        <f t="shared" si="1"/>
        <v>#DIV/0!</v>
      </c>
      <c r="H20" s="15"/>
      <c r="I20" s="4"/>
      <c r="J20" s="10" t="e">
        <f t="shared" si="2"/>
        <v>#DIV/0!</v>
      </c>
      <c r="K20" s="15"/>
      <c r="L20" s="4"/>
      <c r="M20" s="10" t="e">
        <f t="shared" si="3"/>
        <v>#DIV/0!</v>
      </c>
      <c r="N20" s="15">
        <v>43.04</v>
      </c>
      <c r="O20" s="4">
        <v>301.42</v>
      </c>
      <c r="P20" s="10">
        <f t="shared" si="4"/>
        <v>7.0032527881040894</v>
      </c>
      <c r="Q20" s="5">
        <v>0</v>
      </c>
      <c r="R20" s="4">
        <v>0</v>
      </c>
      <c r="S20" s="10" t="e">
        <f t="shared" si="5"/>
        <v>#DIV/0!</v>
      </c>
      <c r="T20" s="5">
        <v>0</v>
      </c>
      <c r="U20" s="4">
        <v>0</v>
      </c>
      <c r="V20" s="10" t="e">
        <f t="shared" si="6"/>
        <v>#DIV/0!</v>
      </c>
    </row>
    <row r="21" spans="1:22" ht="14.15" customHeight="1" thickBot="1" x14ac:dyDescent="0.35">
      <c r="A21" s="26" t="s">
        <v>24</v>
      </c>
      <c r="B21" s="6">
        <v>684</v>
      </c>
      <c r="C21" s="6">
        <v>540.87</v>
      </c>
      <c r="D21" s="10">
        <f t="shared" si="0"/>
        <v>0.7907456140350877</v>
      </c>
      <c r="E21" s="16"/>
      <c r="F21" s="8"/>
      <c r="G21" s="10" t="e">
        <f t="shared" si="1"/>
        <v>#DIV/0!</v>
      </c>
      <c r="H21" s="16"/>
      <c r="I21" s="8"/>
      <c r="J21" s="10" t="e">
        <f t="shared" si="2"/>
        <v>#DIV/0!</v>
      </c>
      <c r="K21" s="16"/>
      <c r="L21" s="8"/>
      <c r="M21" s="10" t="e">
        <f t="shared" si="3"/>
        <v>#DIV/0!</v>
      </c>
      <c r="N21" s="16">
        <v>684</v>
      </c>
      <c r="O21" s="8">
        <v>531.41999999999996</v>
      </c>
      <c r="P21" s="10">
        <f t="shared" si="4"/>
        <v>0.77692982456140347</v>
      </c>
      <c r="Q21" s="7" t="s">
        <v>25</v>
      </c>
      <c r="R21" s="7" t="s">
        <v>25</v>
      </c>
      <c r="S21" s="7" t="s">
        <v>25</v>
      </c>
      <c r="T21" s="7" t="s">
        <v>25</v>
      </c>
      <c r="U21" s="7" t="s">
        <v>25</v>
      </c>
      <c r="V21" s="7" t="s">
        <v>25</v>
      </c>
    </row>
    <row r="24" spans="1:22" ht="18" x14ac:dyDescent="0.4">
      <c r="A24" s="31" t="s">
        <v>28</v>
      </c>
      <c r="K24" s="81" t="s">
        <v>29</v>
      </c>
      <c r="L24" s="81"/>
      <c r="M24" s="81"/>
      <c r="N24" s="81"/>
    </row>
    <row r="29" spans="1:22" ht="15.5" x14ac:dyDescent="0.35">
      <c r="A29" s="30" t="s">
        <v>30</v>
      </c>
    </row>
  </sheetData>
  <mergeCells count="17">
    <mergeCell ref="K24:N24"/>
    <mergeCell ref="E8:G8"/>
    <mergeCell ref="H8:J8"/>
    <mergeCell ref="K8:M8"/>
    <mergeCell ref="N8:P8"/>
    <mergeCell ref="Q8:S8"/>
    <mergeCell ref="T8:V8"/>
    <mergeCell ref="C1:F1"/>
    <mergeCell ref="A4:V4"/>
    <mergeCell ref="A5:V5"/>
    <mergeCell ref="A6:V6"/>
    <mergeCell ref="A7:A9"/>
    <mergeCell ref="B7:D7"/>
    <mergeCell ref="E7:V7"/>
    <mergeCell ref="B8:B9"/>
    <mergeCell ref="C8:C9"/>
    <mergeCell ref="D8:D9"/>
  </mergeCells>
  <pageMargins left="0.19685039370078741" right="0.19685039370078741" top="0.27559055118110237" bottom="0.15748031496062992" header="0.39370078740157483" footer="0.19685039370078741"/>
  <pageSetup paperSize="9" scale="67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1"/>
  <sheetViews>
    <sheetView topLeftCell="A4" zoomScale="80" zoomScaleNormal="80" workbookViewId="0">
      <selection activeCell="W9" sqref="W9:Y21"/>
    </sheetView>
  </sheetViews>
  <sheetFormatPr defaultColWidth="8.7265625" defaultRowHeight="13" x14ac:dyDescent="0.3"/>
  <cols>
    <col min="1" max="1" width="34" style="1" customWidth="1"/>
    <col min="2" max="16384" width="8.7265625" style="1"/>
  </cols>
  <sheetData>
    <row r="1" spans="1:22" x14ac:dyDescent="0.3">
      <c r="C1" s="82" t="s">
        <v>31</v>
      </c>
      <c r="D1" s="82"/>
      <c r="E1" s="82"/>
      <c r="F1" s="82"/>
    </row>
    <row r="4" spans="1:22" ht="18.7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21" customHeight="1" x14ac:dyDescent="0.3">
      <c r="A5" s="83" t="s">
        <v>33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24.75" customHeight="1" thickBot="1" x14ac:dyDescent="0.3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3.5" thickBot="1" x14ac:dyDescent="0.35">
      <c r="A7" s="84" t="s">
        <v>1</v>
      </c>
      <c r="B7" s="98" t="s">
        <v>2</v>
      </c>
      <c r="C7" s="99"/>
      <c r="D7" s="100"/>
      <c r="E7" s="101" t="s">
        <v>3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3"/>
    </row>
    <row r="8" spans="1:22" ht="13.5" thickBot="1" x14ac:dyDescent="0.35">
      <c r="A8" s="85"/>
      <c r="B8" s="88" t="s">
        <v>4</v>
      </c>
      <c r="C8" s="90" t="s">
        <v>5</v>
      </c>
      <c r="D8" s="92" t="s">
        <v>6</v>
      </c>
      <c r="E8" s="76" t="s">
        <v>7</v>
      </c>
      <c r="F8" s="77"/>
      <c r="G8" s="78"/>
      <c r="H8" s="79" t="s">
        <v>8</v>
      </c>
      <c r="I8" s="77"/>
      <c r="J8" s="78"/>
      <c r="K8" s="76" t="s">
        <v>9</v>
      </c>
      <c r="L8" s="77"/>
      <c r="M8" s="80"/>
      <c r="N8" s="76" t="s">
        <v>10</v>
      </c>
      <c r="O8" s="77"/>
      <c r="P8" s="78"/>
      <c r="Q8" s="76" t="s">
        <v>11</v>
      </c>
      <c r="R8" s="77"/>
      <c r="S8" s="78"/>
      <c r="T8" s="76" t="s">
        <v>12</v>
      </c>
      <c r="U8" s="77"/>
      <c r="V8" s="94"/>
    </row>
    <row r="9" spans="1:22" ht="26.5" thickBot="1" x14ac:dyDescent="0.35">
      <c r="A9" s="86"/>
      <c r="B9" s="89"/>
      <c r="C9" s="91"/>
      <c r="D9" s="93"/>
      <c r="E9" s="41" t="s">
        <v>4</v>
      </c>
      <c r="F9" s="42" t="s">
        <v>5</v>
      </c>
      <c r="G9" s="2" t="s">
        <v>6</v>
      </c>
      <c r="H9" s="19" t="s">
        <v>4</v>
      </c>
      <c r="I9" s="42" t="s">
        <v>5</v>
      </c>
      <c r="J9" s="2" t="s">
        <v>6</v>
      </c>
      <c r="K9" s="41" t="s">
        <v>4</v>
      </c>
      <c r="L9" s="42" t="s">
        <v>5</v>
      </c>
      <c r="M9" s="11" t="s">
        <v>6</v>
      </c>
      <c r="N9" s="41" t="s">
        <v>4</v>
      </c>
      <c r="O9" s="42" t="s">
        <v>5</v>
      </c>
      <c r="P9" s="2" t="s">
        <v>6</v>
      </c>
      <c r="Q9" s="41" t="s">
        <v>4</v>
      </c>
      <c r="R9" s="42" t="s">
        <v>5</v>
      </c>
      <c r="S9" s="2" t="s">
        <v>6</v>
      </c>
      <c r="T9" s="41" t="s">
        <v>4</v>
      </c>
      <c r="U9" s="20" t="s">
        <v>5</v>
      </c>
      <c r="V9" s="12" t="s">
        <v>6</v>
      </c>
    </row>
    <row r="10" spans="1:22" ht="14.15" customHeight="1" x14ac:dyDescent="0.3">
      <c r="A10" s="21" t="s">
        <v>13</v>
      </c>
      <c r="B10" s="35">
        <f>B12+B13+B14+B15+B16</f>
        <v>36970</v>
      </c>
      <c r="C10" s="35">
        <f>C12+C13+C14+C15+C16</f>
        <v>14965</v>
      </c>
      <c r="D10" s="36">
        <f>C10/B10*100%</f>
        <v>0.40478766567487151</v>
      </c>
      <c r="E10" s="35"/>
      <c r="F10" s="35"/>
      <c r="G10" s="36"/>
      <c r="H10" s="35"/>
      <c r="I10" s="35"/>
      <c r="J10" s="36"/>
      <c r="K10" s="35"/>
      <c r="L10" s="35"/>
      <c r="M10" s="36"/>
      <c r="N10" s="35">
        <f>N12+N13+N14+N15+N16</f>
        <v>23150.04</v>
      </c>
      <c r="O10" s="35">
        <f>O12+O13+O14+O15+O16</f>
        <v>5929.4319999999998</v>
      </c>
      <c r="P10" s="36">
        <f>O10/N10*100%</f>
        <v>0.25613052936409614</v>
      </c>
      <c r="Q10" s="35"/>
      <c r="R10" s="35"/>
      <c r="S10" s="36"/>
      <c r="T10" s="35"/>
      <c r="U10" s="35"/>
      <c r="V10" s="36"/>
    </row>
    <row r="11" spans="1:22" s="3" customFormat="1" ht="14.15" customHeight="1" x14ac:dyDescent="0.3">
      <c r="A11" s="22" t="s">
        <v>14</v>
      </c>
      <c r="B11" s="6"/>
      <c r="C11" s="14"/>
      <c r="D11" s="10"/>
      <c r="E11" s="13"/>
      <c r="F11" s="14"/>
      <c r="G11" s="10"/>
      <c r="H11" s="13"/>
      <c r="I11" s="14"/>
      <c r="J11" s="10"/>
      <c r="K11" s="13"/>
      <c r="L11" s="14"/>
      <c r="M11" s="10"/>
      <c r="N11" s="13"/>
      <c r="O11" s="14"/>
      <c r="P11" s="10"/>
      <c r="Q11" s="5"/>
      <c r="R11" s="4"/>
      <c r="S11" s="10"/>
      <c r="T11" s="5"/>
      <c r="U11" s="4"/>
      <c r="V11" s="10"/>
    </row>
    <row r="12" spans="1:22" ht="14.15" customHeight="1" x14ac:dyDescent="0.3">
      <c r="A12" s="23" t="s">
        <v>15</v>
      </c>
      <c r="B12" s="6">
        <v>727</v>
      </c>
      <c r="C12" s="6">
        <f>C20+C21</f>
        <v>1925</v>
      </c>
      <c r="D12" s="10">
        <f t="shared" ref="D12:D21" si="0">C12/B12*100%</f>
        <v>2.6478679504814306</v>
      </c>
      <c r="E12" s="15"/>
      <c r="F12" s="4"/>
      <c r="G12" s="10"/>
      <c r="H12" s="15"/>
      <c r="I12" s="4"/>
      <c r="J12" s="10"/>
      <c r="K12" s="15"/>
      <c r="L12" s="4"/>
      <c r="M12" s="10"/>
      <c r="N12" s="15">
        <v>727.04</v>
      </c>
      <c r="O12" s="4">
        <f>O20+O21</f>
        <v>1900</v>
      </c>
      <c r="P12" s="10">
        <f t="shared" ref="P12:P21" si="1">O12/N12*100%</f>
        <v>2.613336267605634</v>
      </c>
      <c r="Q12" s="5"/>
      <c r="R12" s="4"/>
      <c r="S12" s="10"/>
      <c r="T12" s="5"/>
      <c r="U12" s="4"/>
      <c r="V12" s="10"/>
    </row>
    <row r="13" spans="1:22" ht="14.15" customHeight="1" x14ac:dyDescent="0.3">
      <c r="A13" s="23" t="s">
        <v>18</v>
      </c>
      <c r="B13" s="6">
        <v>8608</v>
      </c>
      <c r="C13" s="6">
        <v>2513</v>
      </c>
      <c r="D13" s="10">
        <f t="shared" si="0"/>
        <v>0.29193773234200743</v>
      </c>
      <c r="E13" s="15"/>
      <c r="F13" s="4"/>
      <c r="G13" s="10"/>
      <c r="H13" s="15"/>
      <c r="I13" s="4"/>
      <c r="J13" s="10"/>
      <c r="K13" s="15"/>
      <c r="L13" s="4"/>
      <c r="M13" s="10"/>
      <c r="N13" s="15">
        <v>4951</v>
      </c>
      <c r="O13" s="4">
        <v>823</v>
      </c>
      <c r="P13" s="10">
        <f t="shared" si="1"/>
        <v>0.16622904463744698</v>
      </c>
      <c r="Q13" s="5"/>
      <c r="R13" s="4"/>
      <c r="S13" s="10"/>
      <c r="T13" s="5"/>
      <c r="U13" s="4"/>
      <c r="V13" s="10"/>
    </row>
    <row r="14" spans="1:22" ht="14.15" customHeight="1" x14ac:dyDescent="0.3">
      <c r="A14" s="23" t="s">
        <v>19</v>
      </c>
      <c r="B14" s="6">
        <v>27627</v>
      </c>
      <c r="C14" s="6">
        <v>10090</v>
      </c>
      <c r="D14" s="10">
        <f t="shared" si="0"/>
        <v>0.36522242733557753</v>
      </c>
      <c r="E14" s="15"/>
      <c r="F14" s="4"/>
      <c r="G14" s="10"/>
      <c r="H14" s="15"/>
      <c r="I14" s="4"/>
      <c r="J14" s="10"/>
      <c r="K14" s="15"/>
      <c r="L14" s="4"/>
      <c r="M14" s="10"/>
      <c r="N14" s="15">
        <v>17468</v>
      </c>
      <c r="O14" s="4">
        <v>3056</v>
      </c>
      <c r="P14" s="10">
        <f t="shared" si="1"/>
        <v>0.17494847721547974</v>
      </c>
      <c r="Q14" s="5"/>
      <c r="R14" s="4"/>
      <c r="S14" s="10"/>
      <c r="T14" s="5"/>
      <c r="U14" s="4"/>
      <c r="V14" s="10"/>
    </row>
    <row r="15" spans="1:22" ht="14.15" customHeight="1" x14ac:dyDescent="0.3">
      <c r="A15" s="23" t="s">
        <v>16</v>
      </c>
      <c r="B15" s="6">
        <f t="shared" ref="B15:C19" si="2">E15+H15+K15+N15+Q15+T15</f>
        <v>0</v>
      </c>
      <c r="C15" s="6">
        <f t="shared" si="2"/>
        <v>0</v>
      </c>
      <c r="D15" s="10"/>
      <c r="E15" s="15"/>
      <c r="F15" s="4"/>
      <c r="G15" s="10"/>
      <c r="H15" s="15"/>
      <c r="I15" s="4"/>
      <c r="J15" s="10"/>
      <c r="K15" s="15"/>
      <c r="L15" s="4"/>
      <c r="M15" s="10"/>
      <c r="N15" s="15">
        <v>0</v>
      </c>
      <c r="O15" s="4">
        <v>0</v>
      </c>
      <c r="P15" s="10"/>
      <c r="Q15" s="5"/>
      <c r="R15" s="4"/>
      <c r="S15" s="10"/>
      <c r="T15" s="5"/>
      <c r="U15" s="4"/>
      <c r="V15" s="10"/>
    </row>
    <row r="16" spans="1:22" ht="14.15" customHeight="1" x14ac:dyDescent="0.3">
      <c r="A16" s="23" t="s">
        <v>17</v>
      </c>
      <c r="B16" s="6">
        <v>8</v>
      </c>
      <c r="C16" s="6">
        <v>437</v>
      </c>
      <c r="D16" s="10">
        <f t="shared" si="0"/>
        <v>54.625</v>
      </c>
      <c r="E16" s="15"/>
      <c r="F16" s="4"/>
      <c r="G16" s="10"/>
      <c r="H16" s="15"/>
      <c r="I16" s="4"/>
      <c r="J16" s="10"/>
      <c r="K16" s="15"/>
      <c r="L16" s="4"/>
      <c r="M16" s="10"/>
      <c r="N16" s="15">
        <v>4</v>
      </c>
      <c r="O16" s="4">
        <v>150.43199999999999</v>
      </c>
      <c r="P16" s="10">
        <f t="shared" si="1"/>
        <v>37.607999999999997</v>
      </c>
      <c r="Q16" s="5"/>
      <c r="R16" s="4"/>
      <c r="S16" s="10"/>
      <c r="T16" s="5"/>
      <c r="U16" s="4"/>
      <c r="V16" s="10"/>
    </row>
    <row r="17" spans="1:22" ht="33" customHeight="1" x14ac:dyDescent="0.3">
      <c r="A17" s="27" t="s">
        <v>20</v>
      </c>
      <c r="B17" s="6"/>
      <c r="C17" s="6"/>
      <c r="D17" s="10"/>
      <c r="E17" s="15"/>
      <c r="F17" s="4"/>
      <c r="G17" s="10"/>
      <c r="H17" s="15"/>
      <c r="I17" s="4"/>
      <c r="J17" s="10"/>
      <c r="K17" s="15"/>
      <c r="L17" s="4"/>
      <c r="M17" s="10"/>
      <c r="N17" s="15"/>
      <c r="O17" s="4"/>
      <c r="P17" s="10"/>
      <c r="Q17" s="5"/>
      <c r="R17" s="4"/>
      <c r="S17" s="10"/>
      <c r="T17" s="5"/>
      <c r="U17" s="4"/>
      <c r="V17" s="10"/>
    </row>
    <row r="18" spans="1:22" ht="14.15" customHeight="1" x14ac:dyDescent="0.3">
      <c r="A18" s="24" t="s">
        <v>21</v>
      </c>
      <c r="B18" s="6">
        <f t="shared" si="2"/>
        <v>0</v>
      </c>
      <c r="C18" s="6">
        <f t="shared" si="2"/>
        <v>0</v>
      </c>
      <c r="D18" s="10"/>
      <c r="E18" s="15"/>
      <c r="F18" s="4"/>
      <c r="G18" s="10"/>
      <c r="H18" s="15"/>
      <c r="I18" s="4"/>
      <c r="J18" s="10"/>
      <c r="K18" s="15"/>
      <c r="L18" s="4"/>
      <c r="M18" s="10"/>
      <c r="N18" s="15"/>
      <c r="O18" s="4"/>
      <c r="P18" s="10"/>
      <c r="Q18" s="5"/>
      <c r="R18" s="4"/>
      <c r="S18" s="10"/>
      <c r="T18" s="5"/>
      <c r="U18" s="4"/>
      <c r="V18" s="10"/>
    </row>
    <row r="19" spans="1:22" ht="14.15" customHeight="1" x14ac:dyDescent="0.3">
      <c r="A19" s="25" t="s">
        <v>22</v>
      </c>
      <c r="B19" s="6">
        <f t="shared" si="2"/>
        <v>0</v>
      </c>
      <c r="C19" s="6">
        <f t="shared" si="2"/>
        <v>0</v>
      </c>
      <c r="D19" s="10"/>
      <c r="E19" s="15"/>
      <c r="F19" s="4"/>
      <c r="G19" s="10"/>
      <c r="H19" s="15"/>
      <c r="I19" s="4"/>
      <c r="J19" s="10"/>
      <c r="K19" s="15"/>
      <c r="L19" s="4"/>
      <c r="M19" s="10"/>
      <c r="N19" s="15"/>
      <c r="O19" s="4"/>
      <c r="P19" s="10"/>
      <c r="Q19" s="5"/>
      <c r="R19" s="4"/>
      <c r="S19" s="10"/>
      <c r="T19" s="5"/>
      <c r="U19" s="4"/>
      <c r="V19" s="10"/>
    </row>
    <row r="20" spans="1:22" ht="14.15" customHeight="1" x14ac:dyDescent="0.3">
      <c r="A20" s="25" t="s">
        <v>23</v>
      </c>
      <c r="B20" s="6">
        <v>43.04</v>
      </c>
      <c r="C20" s="6">
        <v>906</v>
      </c>
      <c r="D20" s="10">
        <f t="shared" si="0"/>
        <v>21.050185873605948</v>
      </c>
      <c r="E20" s="15"/>
      <c r="F20" s="4"/>
      <c r="G20" s="10"/>
      <c r="H20" s="15"/>
      <c r="I20" s="4"/>
      <c r="J20" s="10"/>
      <c r="K20" s="15"/>
      <c r="L20" s="4"/>
      <c r="M20" s="10"/>
      <c r="N20" s="15">
        <v>43.04</v>
      </c>
      <c r="O20" s="4">
        <v>885</v>
      </c>
      <c r="P20" s="10">
        <f t="shared" si="1"/>
        <v>20.562267657992564</v>
      </c>
      <c r="Q20" s="5"/>
      <c r="R20" s="4"/>
      <c r="S20" s="10"/>
      <c r="T20" s="5"/>
      <c r="U20" s="4"/>
      <c r="V20" s="10"/>
    </row>
    <row r="21" spans="1:22" ht="14.15" customHeight="1" thickBot="1" x14ac:dyDescent="0.35">
      <c r="A21" s="26" t="s">
        <v>24</v>
      </c>
      <c r="B21" s="37">
        <v>684</v>
      </c>
      <c r="C21" s="37">
        <v>1019</v>
      </c>
      <c r="D21" s="38">
        <f t="shared" si="0"/>
        <v>1.489766081871345</v>
      </c>
      <c r="E21" s="16"/>
      <c r="F21" s="8"/>
      <c r="G21" s="38"/>
      <c r="H21" s="16"/>
      <c r="I21" s="8"/>
      <c r="J21" s="38"/>
      <c r="K21" s="16"/>
      <c r="L21" s="8"/>
      <c r="M21" s="38"/>
      <c r="N21" s="16">
        <v>684</v>
      </c>
      <c r="O21" s="8">
        <v>1015</v>
      </c>
      <c r="P21" s="38">
        <f t="shared" si="1"/>
        <v>1.4839181286549707</v>
      </c>
      <c r="Q21" s="7"/>
      <c r="R21" s="7"/>
      <c r="S21" s="7"/>
      <c r="T21" s="7"/>
      <c r="U21" s="7"/>
      <c r="V21" s="39"/>
    </row>
    <row r="24" spans="1:22" ht="18" x14ac:dyDescent="0.4">
      <c r="A24" s="31" t="s">
        <v>28</v>
      </c>
      <c r="K24" s="81" t="s">
        <v>29</v>
      </c>
      <c r="L24" s="81"/>
      <c r="M24" s="81"/>
      <c r="N24" s="81"/>
    </row>
    <row r="25" spans="1:22" ht="18" x14ac:dyDescent="0.4">
      <c r="A25" s="31"/>
      <c r="K25" s="40"/>
      <c r="L25" s="40"/>
      <c r="M25" s="40"/>
      <c r="N25" s="40"/>
    </row>
    <row r="26" spans="1:22" ht="18" x14ac:dyDescent="0.4">
      <c r="A26" s="31"/>
      <c r="K26" s="40"/>
      <c r="L26" s="40"/>
      <c r="M26" s="40"/>
      <c r="N26" s="40"/>
    </row>
    <row r="27" spans="1:22" ht="18" x14ac:dyDescent="0.4">
      <c r="A27" s="31"/>
      <c r="K27" s="40"/>
      <c r="L27" s="40"/>
      <c r="M27" s="40"/>
      <c r="N27" s="40"/>
    </row>
    <row r="28" spans="1:22" ht="18" x14ac:dyDescent="0.4">
      <c r="A28" s="31"/>
      <c r="K28" s="40"/>
      <c r="L28" s="40"/>
      <c r="M28" s="40"/>
      <c r="N28" s="40"/>
    </row>
    <row r="29" spans="1:22" ht="18" x14ac:dyDescent="0.4">
      <c r="A29" s="31"/>
      <c r="K29" s="40"/>
      <c r="L29" s="40"/>
      <c r="M29" s="40"/>
      <c r="N29" s="40"/>
    </row>
    <row r="30" spans="1:22" ht="18" x14ac:dyDescent="0.4">
      <c r="A30" s="31"/>
      <c r="K30" s="40"/>
      <c r="L30" s="40"/>
      <c r="M30" s="40"/>
      <c r="N30" s="40"/>
    </row>
    <row r="31" spans="1:22" ht="18" x14ac:dyDescent="0.4">
      <c r="A31" s="31"/>
      <c r="K31" s="40"/>
      <c r="L31" s="40"/>
      <c r="M31" s="40"/>
      <c r="N31" s="40"/>
    </row>
    <row r="32" spans="1:22" ht="18" x14ac:dyDescent="0.4">
      <c r="A32" s="31"/>
      <c r="K32" s="40"/>
      <c r="L32" s="40"/>
      <c r="M32" s="40"/>
      <c r="N32" s="40"/>
    </row>
    <row r="33" spans="1:14" ht="18" x14ac:dyDescent="0.4">
      <c r="A33" s="31"/>
      <c r="K33" s="40"/>
      <c r="L33" s="40"/>
      <c r="M33" s="40"/>
      <c r="N33" s="40"/>
    </row>
    <row r="34" spans="1:14" ht="18" x14ac:dyDescent="0.4">
      <c r="A34" s="31"/>
      <c r="K34" s="40"/>
      <c r="L34" s="40"/>
      <c r="M34" s="40"/>
      <c r="N34" s="40"/>
    </row>
    <row r="35" spans="1:14" ht="18" x14ac:dyDescent="0.4">
      <c r="A35" s="31"/>
      <c r="K35" s="40"/>
      <c r="L35" s="40"/>
      <c r="M35" s="40"/>
      <c r="N35" s="40"/>
    </row>
    <row r="36" spans="1:14" ht="18" x14ac:dyDescent="0.4">
      <c r="A36" s="31"/>
      <c r="K36" s="40"/>
      <c r="L36" s="40"/>
      <c r="M36" s="40"/>
      <c r="N36" s="40"/>
    </row>
    <row r="41" spans="1:14" ht="15.5" x14ac:dyDescent="0.35">
      <c r="A41" s="30" t="s">
        <v>30</v>
      </c>
    </row>
  </sheetData>
  <mergeCells count="17">
    <mergeCell ref="K24:N24"/>
    <mergeCell ref="E8:G8"/>
    <mergeCell ref="H8:J8"/>
    <mergeCell ref="K8:M8"/>
    <mergeCell ref="N8:P8"/>
    <mergeCell ref="Q8:S8"/>
    <mergeCell ref="T8:V8"/>
    <mergeCell ref="C1:F1"/>
    <mergeCell ref="A4:V4"/>
    <mergeCell ref="A5:V5"/>
    <mergeCell ref="A6:V6"/>
    <mergeCell ref="A7:A9"/>
    <mergeCell ref="B7:D7"/>
    <mergeCell ref="E7:V7"/>
    <mergeCell ref="B8:B9"/>
    <mergeCell ref="C8:C9"/>
    <mergeCell ref="D8:D9"/>
  </mergeCells>
  <pageMargins left="0.19685039370078741" right="0.19685039370078741" top="0.27559055118110237" bottom="0.15748031496062992" header="0.39370078740157483" footer="0.19685039370078741"/>
  <pageSetup paperSize="9" scale="67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1"/>
  <sheetViews>
    <sheetView zoomScale="80" zoomScaleNormal="80" workbookViewId="0">
      <selection activeCell="A24" sqref="A24:N24"/>
    </sheetView>
  </sheetViews>
  <sheetFormatPr defaultColWidth="8.7265625" defaultRowHeight="13" x14ac:dyDescent="0.3"/>
  <cols>
    <col min="1" max="1" width="34" style="1" customWidth="1"/>
    <col min="2" max="16384" width="8.7265625" style="1"/>
  </cols>
  <sheetData>
    <row r="1" spans="1:22" x14ac:dyDescent="0.3">
      <c r="C1" s="82" t="s">
        <v>31</v>
      </c>
      <c r="D1" s="82"/>
      <c r="E1" s="82"/>
      <c r="F1" s="82"/>
    </row>
    <row r="4" spans="1:22" ht="18.7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21" customHeight="1" x14ac:dyDescent="0.3">
      <c r="A5" s="83" t="s">
        <v>34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24.75" customHeight="1" thickBot="1" x14ac:dyDescent="0.3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3.5" thickBot="1" x14ac:dyDescent="0.35">
      <c r="A7" s="84" t="s">
        <v>1</v>
      </c>
      <c r="B7" s="98" t="s">
        <v>2</v>
      </c>
      <c r="C7" s="99"/>
      <c r="D7" s="100"/>
      <c r="E7" s="95" t="s">
        <v>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</row>
    <row r="8" spans="1:22" ht="13.5" thickBot="1" x14ac:dyDescent="0.35">
      <c r="A8" s="85"/>
      <c r="B8" s="88" t="s">
        <v>4</v>
      </c>
      <c r="C8" s="90" t="s">
        <v>5</v>
      </c>
      <c r="D8" s="92" t="s">
        <v>6</v>
      </c>
      <c r="E8" s="76" t="s">
        <v>7</v>
      </c>
      <c r="F8" s="77"/>
      <c r="G8" s="78"/>
      <c r="H8" s="79" t="s">
        <v>8</v>
      </c>
      <c r="I8" s="77"/>
      <c r="J8" s="78"/>
      <c r="K8" s="76" t="s">
        <v>9</v>
      </c>
      <c r="L8" s="77"/>
      <c r="M8" s="80"/>
      <c r="N8" s="76" t="s">
        <v>10</v>
      </c>
      <c r="O8" s="77"/>
      <c r="P8" s="78"/>
      <c r="Q8" s="76" t="s">
        <v>11</v>
      </c>
      <c r="R8" s="77"/>
      <c r="S8" s="78"/>
      <c r="T8" s="76" t="s">
        <v>12</v>
      </c>
      <c r="U8" s="77"/>
      <c r="V8" s="94"/>
    </row>
    <row r="9" spans="1:22" ht="26.5" thickBot="1" x14ac:dyDescent="0.35">
      <c r="A9" s="86"/>
      <c r="B9" s="89"/>
      <c r="C9" s="91"/>
      <c r="D9" s="93"/>
      <c r="E9" s="32" t="s">
        <v>4</v>
      </c>
      <c r="F9" s="33" t="s">
        <v>5</v>
      </c>
      <c r="G9" s="2" t="s">
        <v>6</v>
      </c>
      <c r="H9" s="19" t="s">
        <v>4</v>
      </c>
      <c r="I9" s="33" t="s">
        <v>5</v>
      </c>
      <c r="J9" s="2" t="s">
        <v>6</v>
      </c>
      <c r="K9" s="32" t="s">
        <v>4</v>
      </c>
      <c r="L9" s="33" t="s">
        <v>5</v>
      </c>
      <c r="M9" s="11" t="s">
        <v>6</v>
      </c>
      <c r="N9" s="32" t="s">
        <v>4</v>
      </c>
      <c r="O9" s="33" t="s">
        <v>5</v>
      </c>
      <c r="P9" s="2" t="s">
        <v>6</v>
      </c>
      <c r="Q9" s="32" t="s">
        <v>4</v>
      </c>
      <c r="R9" s="33" t="s">
        <v>5</v>
      </c>
      <c r="S9" s="2" t="s">
        <v>6</v>
      </c>
      <c r="T9" s="32" t="s">
        <v>4</v>
      </c>
      <c r="U9" s="20" t="s">
        <v>5</v>
      </c>
      <c r="V9" s="12" t="s">
        <v>6</v>
      </c>
    </row>
    <row r="10" spans="1:22" ht="14.15" customHeight="1" x14ac:dyDescent="0.3">
      <c r="A10" s="21" t="s">
        <v>13</v>
      </c>
      <c r="B10" s="35">
        <f>B12+B13+B14+B15+B16</f>
        <v>36970</v>
      </c>
      <c r="C10" s="35">
        <f>C12+C13+C14+C15+C16</f>
        <v>14965</v>
      </c>
      <c r="D10" s="36">
        <f>C10/B10*100%</f>
        <v>0.40478766567487151</v>
      </c>
      <c r="E10" s="35"/>
      <c r="F10" s="35"/>
      <c r="G10" s="36"/>
      <c r="H10" s="35"/>
      <c r="I10" s="35"/>
      <c r="J10" s="36"/>
      <c r="K10" s="35"/>
      <c r="L10" s="35"/>
      <c r="M10" s="36"/>
      <c r="N10" s="35">
        <f>N12+N13+N14+N15+N16</f>
        <v>23150.04</v>
      </c>
      <c r="O10" s="35">
        <f>O12+O13+O14+O15+O16</f>
        <v>5929.4319999999998</v>
      </c>
      <c r="P10" s="36">
        <f>O10/N10*100%</f>
        <v>0.25613052936409614</v>
      </c>
      <c r="Q10" s="35"/>
      <c r="R10" s="35"/>
      <c r="S10" s="36"/>
      <c r="T10" s="35"/>
      <c r="U10" s="35"/>
      <c r="V10" s="36"/>
    </row>
    <row r="11" spans="1:22" s="3" customFormat="1" ht="14.15" customHeight="1" x14ac:dyDescent="0.3">
      <c r="A11" s="22" t="s">
        <v>14</v>
      </c>
      <c r="B11" s="6"/>
      <c r="C11" s="14"/>
      <c r="D11" s="10"/>
      <c r="E11" s="13"/>
      <c r="F11" s="14"/>
      <c r="G11" s="10"/>
      <c r="H11" s="13"/>
      <c r="I11" s="14"/>
      <c r="J11" s="10"/>
      <c r="K11" s="13"/>
      <c r="L11" s="14"/>
      <c r="M11" s="10"/>
      <c r="N11" s="13"/>
      <c r="O11" s="14"/>
      <c r="P11" s="10"/>
      <c r="Q11" s="5"/>
      <c r="R11" s="4"/>
      <c r="S11" s="10"/>
      <c r="T11" s="5"/>
      <c r="U11" s="4"/>
      <c r="V11" s="10"/>
    </row>
    <row r="12" spans="1:22" ht="14.15" customHeight="1" x14ac:dyDescent="0.3">
      <c r="A12" s="23" t="s">
        <v>15</v>
      </c>
      <c r="B12" s="6">
        <v>727</v>
      </c>
      <c r="C12" s="6">
        <f>C20+C21</f>
        <v>1925</v>
      </c>
      <c r="D12" s="10">
        <f t="shared" ref="D12:D21" si="0">C12/B12*100%</f>
        <v>2.6478679504814306</v>
      </c>
      <c r="E12" s="15"/>
      <c r="F12" s="4"/>
      <c r="G12" s="10"/>
      <c r="H12" s="15"/>
      <c r="I12" s="4"/>
      <c r="J12" s="10"/>
      <c r="K12" s="15"/>
      <c r="L12" s="4"/>
      <c r="M12" s="10"/>
      <c r="N12" s="15">
        <v>727.04</v>
      </c>
      <c r="O12" s="4">
        <f>O20+O21</f>
        <v>1900</v>
      </c>
      <c r="P12" s="10">
        <f t="shared" ref="P12:P21" si="1">O12/N12*100%</f>
        <v>2.613336267605634</v>
      </c>
      <c r="Q12" s="5"/>
      <c r="R12" s="4"/>
      <c r="S12" s="10"/>
      <c r="T12" s="5"/>
      <c r="U12" s="4"/>
      <c r="V12" s="10"/>
    </row>
    <row r="13" spans="1:22" ht="14.15" customHeight="1" x14ac:dyDescent="0.3">
      <c r="A13" s="23" t="s">
        <v>18</v>
      </c>
      <c r="B13" s="6">
        <v>8608</v>
      </c>
      <c r="C13" s="6">
        <v>2513</v>
      </c>
      <c r="D13" s="10">
        <f t="shared" si="0"/>
        <v>0.29193773234200743</v>
      </c>
      <c r="E13" s="15"/>
      <c r="F13" s="4"/>
      <c r="G13" s="10"/>
      <c r="H13" s="15"/>
      <c r="I13" s="4"/>
      <c r="J13" s="10"/>
      <c r="K13" s="15"/>
      <c r="L13" s="4"/>
      <c r="M13" s="10"/>
      <c r="N13" s="15">
        <v>4951</v>
      </c>
      <c r="O13" s="4">
        <v>823</v>
      </c>
      <c r="P13" s="10">
        <f t="shared" si="1"/>
        <v>0.16622904463744698</v>
      </c>
      <c r="Q13" s="5"/>
      <c r="R13" s="4"/>
      <c r="S13" s="10"/>
      <c r="T13" s="5"/>
      <c r="U13" s="4"/>
      <c r="V13" s="10"/>
    </row>
    <row r="14" spans="1:22" ht="14.15" customHeight="1" x14ac:dyDescent="0.3">
      <c r="A14" s="23" t="s">
        <v>19</v>
      </c>
      <c r="B14" s="6">
        <v>27627</v>
      </c>
      <c r="C14" s="6">
        <v>10090</v>
      </c>
      <c r="D14" s="10">
        <f t="shared" si="0"/>
        <v>0.36522242733557753</v>
      </c>
      <c r="E14" s="15"/>
      <c r="F14" s="4"/>
      <c r="G14" s="10"/>
      <c r="H14" s="15"/>
      <c r="I14" s="4"/>
      <c r="J14" s="10"/>
      <c r="K14" s="15"/>
      <c r="L14" s="4"/>
      <c r="M14" s="10"/>
      <c r="N14" s="15">
        <v>17468</v>
      </c>
      <c r="O14" s="4">
        <v>3056</v>
      </c>
      <c r="P14" s="10">
        <f t="shared" si="1"/>
        <v>0.17494847721547974</v>
      </c>
      <c r="Q14" s="5"/>
      <c r="R14" s="4"/>
      <c r="S14" s="10"/>
      <c r="T14" s="5"/>
      <c r="U14" s="4"/>
      <c r="V14" s="10"/>
    </row>
    <row r="15" spans="1:22" ht="14.15" customHeight="1" x14ac:dyDescent="0.3">
      <c r="A15" s="23" t="s">
        <v>16</v>
      </c>
      <c r="B15" s="6">
        <f t="shared" ref="B15:C19" si="2">E15+H15+K15+N15+Q15+T15</f>
        <v>0</v>
      </c>
      <c r="C15" s="6">
        <f t="shared" si="2"/>
        <v>0</v>
      </c>
      <c r="D15" s="10"/>
      <c r="E15" s="15"/>
      <c r="F15" s="4"/>
      <c r="G15" s="10"/>
      <c r="H15" s="15"/>
      <c r="I15" s="4"/>
      <c r="J15" s="10"/>
      <c r="K15" s="15"/>
      <c r="L15" s="4"/>
      <c r="M15" s="10"/>
      <c r="N15" s="15">
        <v>0</v>
      </c>
      <c r="O15" s="4">
        <v>0</v>
      </c>
      <c r="P15" s="10"/>
      <c r="Q15" s="5"/>
      <c r="R15" s="4"/>
      <c r="S15" s="10"/>
      <c r="T15" s="5"/>
      <c r="U15" s="4"/>
      <c r="V15" s="10"/>
    </row>
    <row r="16" spans="1:22" ht="14.15" customHeight="1" x14ac:dyDescent="0.3">
      <c r="A16" s="23" t="s">
        <v>17</v>
      </c>
      <c r="B16" s="6">
        <v>8</v>
      </c>
      <c r="C16" s="6">
        <v>437</v>
      </c>
      <c r="D16" s="10">
        <f t="shared" si="0"/>
        <v>54.625</v>
      </c>
      <c r="E16" s="15"/>
      <c r="F16" s="4"/>
      <c r="G16" s="10"/>
      <c r="H16" s="15"/>
      <c r="I16" s="4"/>
      <c r="J16" s="10"/>
      <c r="K16" s="15"/>
      <c r="L16" s="4"/>
      <c r="M16" s="10"/>
      <c r="N16" s="15">
        <v>4</v>
      </c>
      <c r="O16" s="4">
        <v>150.43199999999999</v>
      </c>
      <c r="P16" s="10">
        <f t="shared" si="1"/>
        <v>37.607999999999997</v>
      </c>
      <c r="Q16" s="5"/>
      <c r="R16" s="4"/>
      <c r="S16" s="10"/>
      <c r="T16" s="5"/>
      <c r="U16" s="4"/>
      <c r="V16" s="10"/>
    </row>
    <row r="17" spans="1:22" ht="33" customHeight="1" x14ac:dyDescent="0.3">
      <c r="A17" s="27" t="s">
        <v>20</v>
      </c>
      <c r="B17" s="6"/>
      <c r="C17" s="6"/>
      <c r="D17" s="10"/>
      <c r="E17" s="15"/>
      <c r="F17" s="4"/>
      <c r="G17" s="10"/>
      <c r="H17" s="15"/>
      <c r="I17" s="4"/>
      <c r="J17" s="10"/>
      <c r="K17" s="15"/>
      <c r="L17" s="4"/>
      <c r="M17" s="10"/>
      <c r="N17" s="15"/>
      <c r="O17" s="4"/>
      <c r="P17" s="10"/>
      <c r="Q17" s="5"/>
      <c r="R17" s="4"/>
      <c r="S17" s="10"/>
      <c r="T17" s="5"/>
      <c r="U17" s="4"/>
      <c r="V17" s="10"/>
    </row>
    <row r="18" spans="1:22" ht="14.15" customHeight="1" x14ac:dyDescent="0.3">
      <c r="A18" s="24" t="s">
        <v>21</v>
      </c>
      <c r="B18" s="6">
        <f t="shared" si="2"/>
        <v>0</v>
      </c>
      <c r="C18" s="6">
        <f t="shared" si="2"/>
        <v>0</v>
      </c>
      <c r="D18" s="10"/>
      <c r="E18" s="15"/>
      <c r="F18" s="4"/>
      <c r="G18" s="10"/>
      <c r="H18" s="15"/>
      <c r="I18" s="4"/>
      <c r="J18" s="10"/>
      <c r="K18" s="15"/>
      <c r="L18" s="4"/>
      <c r="M18" s="10"/>
      <c r="N18" s="15"/>
      <c r="O18" s="4"/>
      <c r="P18" s="10"/>
      <c r="Q18" s="5"/>
      <c r="R18" s="4"/>
      <c r="S18" s="10"/>
      <c r="T18" s="5"/>
      <c r="U18" s="4"/>
      <c r="V18" s="10"/>
    </row>
    <row r="19" spans="1:22" ht="14.15" customHeight="1" x14ac:dyDescent="0.3">
      <c r="A19" s="25" t="s">
        <v>22</v>
      </c>
      <c r="B19" s="6">
        <f t="shared" si="2"/>
        <v>0</v>
      </c>
      <c r="C19" s="6">
        <f t="shared" si="2"/>
        <v>0</v>
      </c>
      <c r="D19" s="10"/>
      <c r="E19" s="15"/>
      <c r="F19" s="4"/>
      <c r="G19" s="10"/>
      <c r="H19" s="15"/>
      <c r="I19" s="4"/>
      <c r="J19" s="10"/>
      <c r="K19" s="15"/>
      <c r="L19" s="4"/>
      <c r="M19" s="10"/>
      <c r="N19" s="15"/>
      <c r="O19" s="4"/>
      <c r="P19" s="10"/>
      <c r="Q19" s="5"/>
      <c r="R19" s="4"/>
      <c r="S19" s="10"/>
      <c r="T19" s="5"/>
      <c r="U19" s="4"/>
      <c r="V19" s="10"/>
    </row>
    <row r="20" spans="1:22" ht="14.15" customHeight="1" x14ac:dyDescent="0.3">
      <c r="A20" s="25" t="s">
        <v>23</v>
      </c>
      <c r="B20" s="6">
        <v>43.04</v>
      </c>
      <c r="C20" s="6">
        <v>906</v>
      </c>
      <c r="D20" s="10">
        <f t="shared" si="0"/>
        <v>21.050185873605948</v>
      </c>
      <c r="E20" s="15"/>
      <c r="F20" s="4"/>
      <c r="G20" s="10"/>
      <c r="H20" s="15"/>
      <c r="I20" s="4"/>
      <c r="J20" s="10"/>
      <c r="K20" s="15"/>
      <c r="L20" s="4"/>
      <c r="M20" s="10"/>
      <c r="N20" s="15">
        <v>43.04</v>
      </c>
      <c r="O20" s="4">
        <v>885</v>
      </c>
      <c r="P20" s="10">
        <f t="shared" si="1"/>
        <v>20.562267657992564</v>
      </c>
      <c r="Q20" s="5"/>
      <c r="R20" s="4"/>
      <c r="S20" s="10"/>
      <c r="T20" s="5"/>
      <c r="U20" s="4"/>
      <c r="V20" s="10"/>
    </row>
    <row r="21" spans="1:22" ht="14.15" customHeight="1" thickBot="1" x14ac:dyDescent="0.35">
      <c r="A21" s="26" t="s">
        <v>24</v>
      </c>
      <c r="B21" s="37">
        <v>684</v>
      </c>
      <c r="C21" s="37">
        <v>1019</v>
      </c>
      <c r="D21" s="38">
        <f t="shared" si="0"/>
        <v>1.489766081871345</v>
      </c>
      <c r="E21" s="16"/>
      <c r="F21" s="8"/>
      <c r="G21" s="38"/>
      <c r="H21" s="16"/>
      <c r="I21" s="8"/>
      <c r="J21" s="38"/>
      <c r="K21" s="16"/>
      <c r="L21" s="8"/>
      <c r="M21" s="38"/>
      <c r="N21" s="16">
        <v>684</v>
      </c>
      <c r="O21" s="8">
        <v>1015</v>
      </c>
      <c r="P21" s="38">
        <f t="shared" si="1"/>
        <v>1.4839181286549707</v>
      </c>
      <c r="Q21" s="7"/>
      <c r="R21" s="7"/>
      <c r="S21" s="7"/>
      <c r="T21" s="7"/>
      <c r="U21" s="7"/>
      <c r="V21" s="39"/>
    </row>
    <row r="24" spans="1:22" ht="18" x14ac:dyDescent="0.4">
      <c r="A24" s="31" t="s">
        <v>35</v>
      </c>
      <c r="K24" s="81" t="s">
        <v>36</v>
      </c>
      <c r="L24" s="81"/>
      <c r="M24" s="81"/>
      <c r="N24" s="81"/>
    </row>
    <row r="25" spans="1:22" ht="18" x14ac:dyDescent="0.4">
      <c r="A25" s="31"/>
      <c r="K25" s="34"/>
      <c r="L25" s="34"/>
      <c r="M25" s="34"/>
      <c r="N25" s="34"/>
    </row>
    <row r="26" spans="1:22" ht="18" x14ac:dyDescent="0.4">
      <c r="A26" s="31"/>
      <c r="K26" s="34"/>
      <c r="L26" s="34"/>
      <c r="M26" s="34"/>
      <c r="N26" s="34"/>
    </row>
    <row r="27" spans="1:22" ht="18" x14ac:dyDescent="0.4">
      <c r="A27" s="31"/>
      <c r="K27" s="34"/>
      <c r="L27" s="34"/>
      <c r="M27" s="34"/>
      <c r="N27" s="34"/>
    </row>
    <row r="28" spans="1:22" ht="18" x14ac:dyDescent="0.4">
      <c r="A28" s="31"/>
      <c r="K28" s="34"/>
      <c r="L28" s="34"/>
      <c r="M28" s="34"/>
      <c r="N28" s="34"/>
    </row>
    <row r="29" spans="1:22" ht="18" x14ac:dyDescent="0.4">
      <c r="A29" s="31"/>
      <c r="K29" s="34"/>
      <c r="L29" s="34"/>
      <c r="M29" s="34"/>
      <c r="N29" s="34"/>
    </row>
    <row r="30" spans="1:22" ht="18" x14ac:dyDescent="0.4">
      <c r="A30" s="31"/>
      <c r="K30" s="34"/>
      <c r="L30" s="34"/>
      <c r="M30" s="34"/>
      <c r="N30" s="34"/>
    </row>
    <row r="31" spans="1:22" ht="18" x14ac:dyDescent="0.4">
      <c r="A31" s="31"/>
      <c r="K31" s="34"/>
      <c r="L31" s="34"/>
      <c r="M31" s="34"/>
      <c r="N31" s="34"/>
    </row>
    <row r="32" spans="1:22" ht="18" x14ac:dyDescent="0.4">
      <c r="A32" s="31"/>
      <c r="K32" s="34"/>
      <c r="L32" s="34"/>
      <c r="M32" s="34"/>
      <c r="N32" s="34"/>
    </row>
    <row r="33" spans="1:14" ht="18" x14ac:dyDescent="0.4">
      <c r="A33" s="31"/>
      <c r="K33" s="34"/>
      <c r="L33" s="34"/>
      <c r="M33" s="34"/>
      <c r="N33" s="34"/>
    </row>
    <row r="34" spans="1:14" ht="18" x14ac:dyDescent="0.4">
      <c r="A34" s="31"/>
      <c r="K34" s="34"/>
      <c r="L34" s="34"/>
      <c r="M34" s="34"/>
      <c r="N34" s="34"/>
    </row>
    <row r="35" spans="1:14" ht="18" x14ac:dyDescent="0.4">
      <c r="A35" s="31"/>
      <c r="K35" s="34"/>
      <c r="L35" s="34"/>
      <c r="M35" s="34"/>
      <c r="N35" s="34"/>
    </row>
    <row r="36" spans="1:14" ht="18" x14ac:dyDescent="0.4">
      <c r="A36" s="31"/>
      <c r="K36" s="34"/>
      <c r="L36" s="34"/>
      <c r="M36" s="34"/>
      <c r="N36" s="34"/>
    </row>
    <row r="41" spans="1:14" ht="15.5" x14ac:dyDescent="0.35">
      <c r="A41" s="30" t="s">
        <v>30</v>
      </c>
    </row>
  </sheetData>
  <mergeCells count="17">
    <mergeCell ref="Q8:S8"/>
    <mergeCell ref="T8:V8"/>
    <mergeCell ref="C1:F1"/>
    <mergeCell ref="A4:V4"/>
    <mergeCell ref="A5:V5"/>
    <mergeCell ref="A6:V6"/>
    <mergeCell ref="A7:A9"/>
    <mergeCell ref="B7:D7"/>
    <mergeCell ref="E7:V7"/>
    <mergeCell ref="B8:B9"/>
    <mergeCell ref="C8:C9"/>
    <mergeCell ref="D8:D9"/>
    <mergeCell ref="K24:N24"/>
    <mergeCell ref="E8:G8"/>
    <mergeCell ref="H8:J8"/>
    <mergeCell ref="K8:M8"/>
    <mergeCell ref="N8:P8"/>
  </mergeCells>
  <pageMargins left="0.19685039370078741" right="0.19685039370078741" top="0.27559055118110237" bottom="0.15748031496062992" header="0.39370078740157483" footer="0.19685039370078741"/>
  <pageSetup paperSize="9" scale="67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1"/>
  <sheetViews>
    <sheetView topLeftCell="A4" zoomScale="80" zoomScaleNormal="80" workbookViewId="0">
      <selection activeCell="B13" sqref="B13"/>
    </sheetView>
  </sheetViews>
  <sheetFormatPr defaultColWidth="8.7265625" defaultRowHeight="13" x14ac:dyDescent="0.3"/>
  <cols>
    <col min="1" max="1" width="34" style="1" customWidth="1"/>
    <col min="2" max="2" width="8.7265625" style="1"/>
    <col min="3" max="3" width="10.26953125" style="1" customWidth="1"/>
    <col min="4" max="16384" width="8.7265625" style="1"/>
  </cols>
  <sheetData>
    <row r="1" spans="1:22" x14ac:dyDescent="0.3">
      <c r="C1" s="82" t="s">
        <v>31</v>
      </c>
      <c r="D1" s="82"/>
      <c r="E1" s="82"/>
      <c r="F1" s="82"/>
    </row>
    <row r="4" spans="1:22" ht="18.7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21" customHeight="1" x14ac:dyDescent="0.3">
      <c r="A5" s="83" t="s">
        <v>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24.75" customHeight="1" thickBot="1" x14ac:dyDescent="0.3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3.5" thickBot="1" x14ac:dyDescent="0.35">
      <c r="A7" s="84" t="s">
        <v>1</v>
      </c>
      <c r="B7" s="98" t="s">
        <v>2</v>
      </c>
      <c r="C7" s="99"/>
      <c r="D7" s="100"/>
      <c r="E7" s="95" t="s">
        <v>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</row>
    <row r="8" spans="1:22" ht="13.5" thickBot="1" x14ac:dyDescent="0.35">
      <c r="A8" s="85"/>
      <c r="B8" s="88" t="s">
        <v>4</v>
      </c>
      <c r="C8" s="90" t="s">
        <v>5</v>
      </c>
      <c r="D8" s="92" t="s">
        <v>6</v>
      </c>
      <c r="E8" s="76" t="s">
        <v>7</v>
      </c>
      <c r="F8" s="77"/>
      <c r="G8" s="78"/>
      <c r="H8" s="79" t="s">
        <v>8</v>
      </c>
      <c r="I8" s="77"/>
      <c r="J8" s="78"/>
      <c r="K8" s="76" t="s">
        <v>9</v>
      </c>
      <c r="L8" s="77"/>
      <c r="M8" s="80"/>
      <c r="N8" s="76" t="s">
        <v>10</v>
      </c>
      <c r="O8" s="77"/>
      <c r="P8" s="78"/>
      <c r="Q8" s="76" t="s">
        <v>11</v>
      </c>
      <c r="R8" s="77"/>
      <c r="S8" s="78"/>
      <c r="T8" s="76" t="s">
        <v>12</v>
      </c>
      <c r="U8" s="77"/>
      <c r="V8" s="94"/>
    </row>
    <row r="9" spans="1:22" ht="26.5" thickBot="1" x14ac:dyDescent="0.35">
      <c r="A9" s="86"/>
      <c r="B9" s="89"/>
      <c r="C9" s="91"/>
      <c r="D9" s="93"/>
      <c r="E9" s="44" t="s">
        <v>4</v>
      </c>
      <c r="F9" s="45" t="s">
        <v>5</v>
      </c>
      <c r="G9" s="2" t="s">
        <v>6</v>
      </c>
      <c r="H9" s="19" t="s">
        <v>4</v>
      </c>
      <c r="I9" s="45" t="s">
        <v>5</v>
      </c>
      <c r="J9" s="2" t="s">
        <v>6</v>
      </c>
      <c r="K9" s="44" t="s">
        <v>4</v>
      </c>
      <c r="L9" s="45" t="s">
        <v>5</v>
      </c>
      <c r="M9" s="11" t="s">
        <v>6</v>
      </c>
      <c r="N9" s="44" t="s">
        <v>4</v>
      </c>
      <c r="O9" s="45" t="s">
        <v>5</v>
      </c>
      <c r="P9" s="2" t="s">
        <v>6</v>
      </c>
      <c r="Q9" s="44" t="s">
        <v>4</v>
      </c>
      <c r="R9" s="45" t="s">
        <v>5</v>
      </c>
      <c r="S9" s="2" t="s">
        <v>6</v>
      </c>
      <c r="T9" s="44" t="s">
        <v>4</v>
      </c>
      <c r="U9" s="20" t="s">
        <v>5</v>
      </c>
      <c r="V9" s="12" t="s">
        <v>6</v>
      </c>
    </row>
    <row r="10" spans="1:22" ht="14.15" customHeight="1" x14ac:dyDescent="0.3">
      <c r="A10" s="21" t="s">
        <v>13</v>
      </c>
      <c r="B10" s="35">
        <f>B12+B13+B14+B15+B16</f>
        <v>36970</v>
      </c>
      <c r="C10" s="46">
        <v>16914.48</v>
      </c>
      <c r="D10" s="36">
        <f>C10/B10*100%</f>
        <v>0.45751906951582361</v>
      </c>
      <c r="E10" s="35"/>
      <c r="F10" s="46">
        <v>62.954999999999998</v>
      </c>
      <c r="G10" s="36"/>
      <c r="H10" s="35"/>
      <c r="I10" s="35"/>
      <c r="J10" s="36"/>
      <c r="K10" s="35"/>
      <c r="L10" s="35"/>
      <c r="M10" s="36"/>
      <c r="N10" s="35">
        <f>N12+N13+N14+N15+N16</f>
        <v>23150.04</v>
      </c>
      <c r="O10" s="35">
        <v>7005.335</v>
      </c>
      <c r="P10" s="36">
        <f>O10/N10*100%</f>
        <v>0.30260574063802914</v>
      </c>
      <c r="Q10" s="35"/>
      <c r="R10" s="35"/>
      <c r="S10" s="36"/>
      <c r="T10" s="35"/>
      <c r="U10" s="4">
        <v>49.152999999999999</v>
      </c>
      <c r="V10" s="36"/>
    </row>
    <row r="11" spans="1:22" s="3" customFormat="1" ht="14.15" customHeight="1" x14ac:dyDescent="0.3">
      <c r="A11" s="22" t="s">
        <v>14</v>
      </c>
      <c r="B11" s="6"/>
      <c r="C11" s="47"/>
      <c r="D11" s="10"/>
      <c r="E11" s="13"/>
      <c r="F11" s="47"/>
      <c r="G11" s="10"/>
      <c r="H11" s="13"/>
      <c r="I11" s="14"/>
      <c r="J11" s="10"/>
      <c r="K11" s="13"/>
      <c r="L11" s="14"/>
      <c r="M11" s="10"/>
      <c r="N11" s="13"/>
      <c r="O11" s="14"/>
      <c r="P11" s="10"/>
      <c r="Q11" s="5"/>
      <c r="R11" s="4"/>
      <c r="S11" s="10"/>
      <c r="T11" s="5"/>
      <c r="U11" s="4"/>
      <c r="V11" s="10"/>
    </row>
    <row r="12" spans="1:22" ht="14.15" customHeight="1" x14ac:dyDescent="0.3">
      <c r="A12" s="23" t="s">
        <v>15</v>
      </c>
      <c r="B12" s="6">
        <v>727</v>
      </c>
      <c r="C12" s="52">
        <v>2310.87</v>
      </c>
      <c r="D12" s="10">
        <f t="shared" ref="D12:D21" si="0">C12/B12*100%</f>
        <v>3.1786382393397523</v>
      </c>
      <c r="E12" s="15"/>
      <c r="F12" s="48"/>
      <c r="G12" s="10"/>
      <c r="H12" s="15"/>
      <c r="I12" s="4"/>
      <c r="J12" s="10"/>
      <c r="K12" s="15"/>
      <c r="L12" s="4"/>
      <c r="M12" s="10"/>
      <c r="N12" s="15">
        <v>727.04</v>
      </c>
      <c r="O12" s="4">
        <f>O20+O21</f>
        <v>2266.1999999999998</v>
      </c>
      <c r="P12" s="10">
        <f t="shared" ref="P12:P21" si="1">O12/N12*100%</f>
        <v>3.1170224471830985</v>
      </c>
      <c r="Q12" s="5"/>
      <c r="R12" s="4"/>
      <c r="S12" s="10"/>
      <c r="T12" s="5"/>
      <c r="U12" s="4"/>
      <c r="V12" s="10"/>
    </row>
    <row r="13" spans="1:22" ht="14.15" customHeight="1" x14ac:dyDescent="0.3">
      <c r="A13" s="23" t="s">
        <v>18</v>
      </c>
      <c r="B13" s="6">
        <v>8608</v>
      </c>
      <c r="C13" s="52">
        <v>2859.683</v>
      </c>
      <c r="D13" s="10">
        <f t="shared" si="0"/>
        <v>0.33221224442379182</v>
      </c>
      <c r="E13" s="15"/>
      <c r="F13" s="48"/>
      <c r="G13" s="10"/>
      <c r="H13" s="15"/>
      <c r="I13" s="4"/>
      <c r="J13" s="10"/>
      <c r="K13" s="15"/>
      <c r="L13" s="4"/>
      <c r="M13" s="10"/>
      <c r="N13" s="15">
        <v>4951</v>
      </c>
      <c r="O13" s="4">
        <v>1001.683</v>
      </c>
      <c r="P13" s="10">
        <f t="shared" si="1"/>
        <v>0.20231932942839831</v>
      </c>
      <c r="Q13" s="5"/>
      <c r="R13" s="4"/>
      <c r="S13" s="10"/>
      <c r="T13" s="5"/>
      <c r="U13" s="4"/>
      <c r="V13" s="10"/>
    </row>
    <row r="14" spans="1:22" ht="14.15" customHeight="1" x14ac:dyDescent="0.3">
      <c r="A14" s="23" t="s">
        <v>19</v>
      </c>
      <c r="B14" s="6">
        <v>27627</v>
      </c>
      <c r="C14" s="52">
        <v>11293.635</v>
      </c>
      <c r="D14" s="10">
        <f t="shared" si="0"/>
        <v>0.40878977087631663</v>
      </c>
      <c r="E14" s="15"/>
      <c r="F14" s="48">
        <v>62.954999999999998</v>
      </c>
      <c r="G14" s="10"/>
      <c r="H14" s="15"/>
      <c r="I14" s="4"/>
      <c r="J14" s="10"/>
      <c r="K14" s="15"/>
      <c r="L14" s="4"/>
      <c r="M14" s="10"/>
      <c r="N14" s="15">
        <v>17468</v>
      </c>
      <c r="O14" s="4">
        <v>3617.567</v>
      </c>
      <c r="P14" s="10">
        <f t="shared" si="1"/>
        <v>0.20709680558735974</v>
      </c>
      <c r="Q14" s="5"/>
      <c r="R14" s="4"/>
      <c r="S14" s="10"/>
      <c r="T14" s="5"/>
      <c r="U14" s="4">
        <v>49.152999999999999</v>
      </c>
      <c r="V14" s="10"/>
    </row>
    <row r="15" spans="1:22" ht="14.15" customHeight="1" x14ac:dyDescent="0.3">
      <c r="A15" s="23" t="s">
        <v>16</v>
      </c>
      <c r="B15" s="6">
        <f t="shared" ref="B15:C19" si="2">E15+H15+K15+N15+Q15+T15</f>
        <v>0</v>
      </c>
      <c r="C15" s="52">
        <v>0.44</v>
      </c>
      <c r="D15" s="10"/>
      <c r="E15" s="15"/>
      <c r="F15" s="48"/>
      <c r="G15" s="10"/>
      <c r="H15" s="15"/>
      <c r="I15" s="4"/>
      <c r="J15" s="10"/>
      <c r="K15" s="15"/>
      <c r="L15" s="4"/>
      <c r="M15" s="10"/>
      <c r="N15" s="15">
        <v>0</v>
      </c>
      <c r="O15" s="4">
        <v>0.441</v>
      </c>
      <c r="P15" s="10"/>
      <c r="Q15" s="5"/>
      <c r="R15" s="4"/>
      <c r="S15" s="10"/>
      <c r="T15" s="5"/>
      <c r="U15" s="4"/>
      <c r="V15" s="10"/>
    </row>
    <row r="16" spans="1:22" ht="14.15" customHeight="1" x14ac:dyDescent="0.3">
      <c r="A16" s="23" t="s">
        <v>17</v>
      </c>
      <c r="B16" s="6">
        <v>8</v>
      </c>
      <c r="C16" s="52">
        <v>449.85</v>
      </c>
      <c r="D16" s="10">
        <f t="shared" si="0"/>
        <v>56.231250000000003</v>
      </c>
      <c r="E16" s="15"/>
      <c r="F16" s="4"/>
      <c r="G16" s="10"/>
      <c r="H16" s="15"/>
      <c r="I16" s="4"/>
      <c r="J16" s="10"/>
      <c r="K16" s="15"/>
      <c r="L16" s="4"/>
      <c r="M16" s="10"/>
      <c r="N16" s="15">
        <v>4</v>
      </c>
      <c r="O16" s="4">
        <v>119.41200000000001</v>
      </c>
      <c r="P16" s="10">
        <f t="shared" si="1"/>
        <v>29.853000000000002</v>
      </c>
      <c r="Q16" s="5"/>
      <c r="R16" s="4"/>
      <c r="S16" s="10"/>
      <c r="T16" s="5"/>
      <c r="U16" s="4"/>
      <c r="V16" s="10"/>
    </row>
    <row r="17" spans="1:22" ht="33" customHeight="1" x14ac:dyDescent="0.3">
      <c r="A17" s="27" t="s">
        <v>20</v>
      </c>
      <c r="B17" s="6"/>
      <c r="C17" s="52"/>
      <c r="D17" s="10"/>
      <c r="E17" s="15"/>
      <c r="F17" s="4"/>
      <c r="G17" s="10"/>
      <c r="H17" s="15"/>
      <c r="I17" s="4"/>
      <c r="J17" s="10"/>
      <c r="K17" s="15"/>
      <c r="L17" s="4"/>
      <c r="M17" s="10"/>
      <c r="N17" s="15"/>
      <c r="O17" s="4"/>
      <c r="P17" s="10"/>
      <c r="Q17" s="5"/>
      <c r="R17" s="4"/>
      <c r="S17" s="10"/>
      <c r="T17" s="5"/>
      <c r="U17" s="4"/>
      <c r="V17" s="10"/>
    </row>
    <row r="18" spans="1:22" ht="14.15" customHeight="1" x14ac:dyDescent="0.3">
      <c r="A18" s="24" t="s">
        <v>21</v>
      </c>
      <c r="B18" s="6">
        <f t="shared" si="2"/>
        <v>0</v>
      </c>
      <c r="C18" s="52">
        <f t="shared" si="2"/>
        <v>0</v>
      </c>
      <c r="D18" s="10"/>
      <c r="E18" s="15"/>
      <c r="F18" s="4"/>
      <c r="G18" s="10"/>
      <c r="H18" s="15"/>
      <c r="I18" s="4"/>
      <c r="J18" s="10"/>
      <c r="K18" s="15"/>
      <c r="L18" s="4"/>
      <c r="M18" s="10"/>
      <c r="N18" s="15"/>
      <c r="O18" s="4"/>
      <c r="P18" s="10"/>
      <c r="Q18" s="5"/>
      <c r="R18" s="4"/>
      <c r="S18" s="10"/>
      <c r="T18" s="5"/>
      <c r="U18" s="4"/>
      <c r="V18" s="10"/>
    </row>
    <row r="19" spans="1:22" ht="14.15" customHeight="1" x14ac:dyDescent="0.3">
      <c r="A19" s="25" t="s">
        <v>22</v>
      </c>
      <c r="B19" s="6">
        <f t="shared" si="2"/>
        <v>0</v>
      </c>
      <c r="C19" s="52">
        <f t="shared" si="2"/>
        <v>0</v>
      </c>
      <c r="D19" s="10"/>
      <c r="E19" s="15"/>
      <c r="F19" s="4"/>
      <c r="G19" s="10"/>
      <c r="H19" s="15"/>
      <c r="I19" s="4"/>
      <c r="J19" s="10"/>
      <c r="K19" s="15"/>
      <c r="L19" s="4"/>
      <c r="M19" s="10"/>
      <c r="N19" s="15"/>
      <c r="O19" s="4"/>
      <c r="P19" s="10"/>
      <c r="Q19" s="5"/>
      <c r="R19" s="4"/>
      <c r="S19" s="10"/>
      <c r="T19" s="5"/>
      <c r="U19" s="4"/>
      <c r="V19" s="10"/>
    </row>
    <row r="20" spans="1:22" ht="14.15" customHeight="1" x14ac:dyDescent="0.3">
      <c r="A20" s="25" t="s">
        <v>23</v>
      </c>
      <c r="B20" s="6">
        <v>43.04</v>
      </c>
      <c r="C20" s="52">
        <v>1191.413</v>
      </c>
      <c r="D20" s="10">
        <f t="shared" si="0"/>
        <v>27.681528810408924</v>
      </c>
      <c r="E20" s="15"/>
      <c r="F20" s="4"/>
      <c r="G20" s="10"/>
      <c r="H20" s="15"/>
      <c r="I20" s="4"/>
      <c r="J20" s="10"/>
      <c r="K20" s="15"/>
      <c r="L20" s="4"/>
      <c r="M20" s="10"/>
      <c r="N20" s="15">
        <v>43.04</v>
      </c>
      <c r="O20" s="4">
        <v>1150.4000000000001</v>
      </c>
      <c r="P20" s="10">
        <f t="shared" si="1"/>
        <v>26.728624535315987</v>
      </c>
      <c r="Q20" s="5"/>
      <c r="R20" s="4"/>
      <c r="S20" s="10"/>
      <c r="T20" s="5"/>
      <c r="U20" s="4"/>
      <c r="V20" s="10"/>
    </row>
    <row r="21" spans="1:22" ht="14.15" customHeight="1" thickBot="1" x14ac:dyDescent="0.35">
      <c r="A21" s="26" t="s">
        <v>24</v>
      </c>
      <c r="B21" s="37">
        <v>684</v>
      </c>
      <c r="C21" s="53">
        <v>1119.46</v>
      </c>
      <c r="D21" s="38">
        <f t="shared" si="0"/>
        <v>1.6366374269005848</v>
      </c>
      <c r="E21" s="16"/>
      <c r="F21" s="8"/>
      <c r="G21" s="38"/>
      <c r="H21" s="16"/>
      <c r="I21" s="8"/>
      <c r="J21" s="38"/>
      <c r="K21" s="16"/>
      <c r="L21" s="8"/>
      <c r="M21" s="38"/>
      <c r="N21" s="16">
        <v>684</v>
      </c>
      <c r="O21" s="8">
        <v>1115.8</v>
      </c>
      <c r="P21" s="38">
        <f t="shared" si="1"/>
        <v>1.6312865497076023</v>
      </c>
      <c r="Q21" s="7"/>
      <c r="R21" s="7"/>
      <c r="S21" s="7"/>
      <c r="T21" s="7"/>
      <c r="U21" s="7"/>
      <c r="V21" s="39"/>
    </row>
    <row r="24" spans="1:22" ht="18" x14ac:dyDescent="0.4">
      <c r="A24" s="31" t="s">
        <v>28</v>
      </c>
      <c r="K24" s="81" t="s">
        <v>29</v>
      </c>
      <c r="L24" s="81"/>
      <c r="M24" s="81"/>
      <c r="N24" s="81"/>
    </row>
    <row r="25" spans="1:22" ht="18" x14ac:dyDescent="0.4">
      <c r="A25" s="31"/>
      <c r="K25" s="43"/>
      <c r="L25" s="43"/>
      <c r="M25" s="43"/>
      <c r="N25" s="43"/>
    </row>
    <row r="26" spans="1:22" ht="18" x14ac:dyDescent="0.4">
      <c r="A26" s="31"/>
      <c r="K26" s="43"/>
      <c r="L26" s="43"/>
      <c r="M26" s="43"/>
      <c r="N26" s="43"/>
    </row>
    <row r="27" spans="1:22" ht="18" x14ac:dyDescent="0.4">
      <c r="A27" s="31"/>
      <c r="K27" s="43"/>
      <c r="L27" s="43"/>
      <c r="M27" s="43"/>
      <c r="N27" s="43"/>
    </row>
    <row r="28" spans="1:22" ht="18" x14ac:dyDescent="0.4">
      <c r="A28" s="31"/>
      <c r="K28" s="43"/>
      <c r="L28" s="43"/>
      <c r="M28" s="43"/>
      <c r="N28" s="43"/>
    </row>
    <row r="29" spans="1:22" ht="18" x14ac:dyDescent="0.4">
      <c r="A29" s="31"/>
      <c r="K29" s="43"/>
      <c r="L29" s="43"/>
      <c r="M29" s="43"/>
      <c r="N29" s="43"/>
    </row>
    <row r="30" spans="1:22" ht="18" x14ac:dyDescent="0.4">
      <c r="A30" s="31"/>
      <c r="K30" s="43"/>
      <c r="L30" s="43"/>
      <c r="M30" s="43"/>
      <c r="N30" s="43"/>
    </row>
    <row r="31" spans="1:22" ht="18" x14ac:dyDescent="0.4">
      <c r="A31" s="31" t="s">
        <v>38</v>
      </c>
      <c r="K31" s="43"/>
      <c r="L31" s="43"/>
      <c r="M31" s="43"/>
      <c r="N31" s="43"/>
    </row>
    <row r="32" spans="1:22" ht="18" x14ac:dyDescent="0.4">
      <c r="A32" s="31"/>
      <c r="K32" s="43"/>
      <c r="L32" s="43"/>
      <c r="M32" s="43"/>
      <c r="N32" s="43"/>
    </row>
    <row r="33" spans="1:14" ht="18" x14ac:dyDescent="0.4">
      <c r="A33" s="31"/>
      <c r="K33" s="43"/>
      <c r="L33" s="43"/>
      <c r="M33" s="43"/>
      <c r="N33" s="43"/>
    </row>
    <row r="34" spans="1:14" ht="18" x14ac:dyDescent="0.4">
      <c r="A34" s="31"/>
      <c r="K34" s="43"/>
      <c r="L34" s="43"/>
      <c r="M34" s="43"/>
      <c r="N34" s="43"/>
    </row>
    <row r="35" spans="1:14" ht="18" x14ac:dyDescent="0.4">
      <c r="A35" s="31"/>
      <c r="K35" s="43"/>
      <c r="L35" s="43"/>
      <c r="M35" s="43"/>
      <c r="N35" s="43"/>
    </row>
    <row r="36" spans="1:14" ht="18" x14ac:dyDescent="0.4">
      <c r="A36" s="31"/>
      <c r="K36" s="43"/>
      <c r="L36" s="43"/>
      <c r="M36" s="43"/>
      <c r="N36" s="43"/>
    </row>
    <row r="41" spans="1:14" ht="15.5" x14ac:dyDescent="0.35">
      <c r="A41" s="30"/>
    </row>
  </sheetData>
  <mergeCells count="17">
    <mergeCell ref="Q8:S8"/>
    <mergeCell ref="T8:V8"/>
    <mergeCell ref="C1:F1"/>
    <mergeCell ref="A4:V4"/>
    <mergeCell ref="A5:V5"/>
    <mergeCell ref="A6:V6"/>
    <mergeCell ref="A7:A9"/>
    <mergeCell ref="B7:D7"/>
    <mergeCell ref="E7:V7"/>
    <mergeCell ref="B8:B9"/>
    <mergeCell ref="C8:C9"/>
    <mergeCell ref="D8:D9"/>
    <mergeCell ref="K24:N24"/>
    <mergeCell ref="E8:G8"/>
    <mergeCell ref="H8:J8"/>
    <mergeCell ref="K8:M8"/>
    <mergeCell ref="N8:P8"/>
  </mergeCells>
  <pageMargins left="0.19685039370078741" right="0.19685039370078741" top="0.27559055118110237" bottom="0.15748031496062992" header="0.39370078740157483" footer="0.19685039370078741"/>
  <pageSetup paperSize="9" scale="67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41"/>
  <sheetViews>
    <sheetView topLeftCell="A4" zoomScale="80" zoomScaleNormal="80" workbookViewId="0">
      <selection activeCell="N13" sqref="N13"/>
    </sheetView>
  </sheetViews>
  <sheetFormatPr defaultColWidth="8.7265625" defaultRowHeight="13" x14ac:dyDescent="0.3"/>
  <cols>
    <col min="1" max="1" width="34" style="1" customWidth="1"/>
    <col min="2" max="2" width="8.7265625" style="1"/>
    <col min="3" max="3" width="10.26953125" style="1" customWidth="1"/>
    <col min="4" max="14" width="8.7265625" style="1"/>
    <col min="15" max="15" width="10.7265625" style="1" customWidth="1"/>
    <col min="16" max="16384" width="8.7265625" style="1"/>
  </cols>
  <sheetData>
    <row r="1" spans="1:22" x14ac:dyDescent="0.3">
      <c r="C1" s="82" t="s">
        <v>31</v>
      </c>
      <c r="D1" s="82"/>
      <c r="E1" s="82"/>
      <c r="F1" s="82"/>
    </row>
    <row r="4" spans="1:22" ht="18.7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21" customHeight="1" x14ac:dyDescent="0.3">
      <c r="A5" s="83" t="s">
        <v>39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24.75" customHeight="1" thickBot="1" x14ac:dyDescent="0.3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3.5" thickBot="1" x14ac:dyDescent="0.35">
      <c r="A7" s="84" t="s">
        <v>1</v>
      </c>
      <c r="B7" s="98" t="s">
        <v>2</v>
      </c>
      <c r="C7" s="99"/>
      <c r="D7" s="100"/>
      <c r="E7" s="95" t="s">
        <v>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</row>
    <row r="8" spans="1:22" ht="13.5" thickBot="1" x14ac:dyDescent="0.35">
      <c r="A8" s="85"/>
      <c r="B8" s="88" t="s">
        <v>4</v>
      </c>
      <c r="C8" s="90" t="s">
        <v>5</v>
      </c>
      <c r="D8" s="92" t="s">
        <v>6</v>
      </c>
      <c r="E8" s="76" t="s">
        <v>7</v>
      </c>
      <c r="F8" s="77"/>
      <c r="G8" s="78"/>
      <c r="H8" s="79" t="s">
        <v>8</v>
      </c>
      <c r="I8" s="77"/>
      <c r="J8" s="78"/>
      <c r="K8" s="76" t="s">
        <v>9</v>
      </c>
      <c r="L8" s="77"/>
      <c r="M8" s="80"/>
      <c r="N8" s="76" t="s">
        <v>10</v>
      </c>
      <c r="O8" s="77"/>
      <c r="P8" s="78"/>
      <c r="Q8" s="76" t="s">
        <v>11</v>
      </c>
      <c r="R8" s="77"/>
      <c r="S8" s="78"/>
      <c r="T8" s="76" t="s">
        <v>12</v>
      </c>
      <c r="U8" s="77"/>
      <c r="V8" s="94"/>
    </row>
    <row r="9" spans="1:22" ht="26.5" thickBot="1" x14ac:dyDescent="0.35">
      <c r="A9" s="86"/>
      <c r="B9" s="89"/>
      <c r="C9" s="91"/>
      <c r="D9" s="93"/>
      <c r="E9" s="50" t="s">
        <v>4</v>
      </c>
      <c r="F9" s="51" t="s">
        <v>5</v>
      </c>
      <c r="G9" s="2" t="s">
        <v>6</v>
      </c>
      <c r="H9" s="19" t="s">
        <v>4</v>
      </c>
      <c r="I9" s="51" t="s">
        <v>5</v>
      </c>
      <c r="J9" s="2" t="s">
        <v>6</v>
      </c>
      <c r="K9" s="50" t="s">
        <v>4</v>
      </c>
      <c r="L9" s="51" t="s">
        <v>5</v>
      </c>
      <c r="M9" s="11" t="s">
        <v>6</v>
      </c>
      <c r="N9" s="50" t="s">
        <v>4</v>
      </c>
      <c r="O9" s="51" t="s">
        <v>5</v>
      </c>
      <c r="P9" s="2" t="s">
        <v>6</v>
      </c>
      <c r="Q9" s="50" t="s">
        <v>4</v>
      </c>
      <c r="R9" s="51" t="s">
        <v>5</v>
      </c>
      <c r="S9" s="2" t="s">
        <v>6</v>
      </c>
      <c r="T9" s="50" t="s">
        <v>4</v>
      </c>
      <c r="U9" s="20" t="s">
        <v>5</v>
      </c>
      <c r="V9" s="12" t="s">
        <v>6</v>
      </c>
    </row>
    <row r="10" spans="1:22" ht="14.15" customHeight="1" x14ac:dyDescent="0.3">
      <c r="A10" s="21" t="s">
        <v>13</v>
      </c>
      <c r="B10" s="35">
        <f>B12+B13+B14+B15+B16</f>
        <v>36970</v>
      </c>
      <c r="C10" s="46">
        <v>2073.1579999999999</v>
      </c>
      <c r="D10" s="36">
        <f>C10/B10*100%</f>
        <v>5.6076764944549634E-2</v>
      </c>
      <c r="E10" s="35"/>
      <c r="F10" s="46">
        <v>62.954999999999998</v>
      </c>
      <c r="G10" s="36"/>
      <c r="H10" s="35"/>
      <c r="I10" s="35"/>
      <c r="J10" s="36"/>
      <c r="K10" s="35"/>
      <c r="L10" s="35"/>
      <c r="M10" s="36"/>
      <c r="N10" s="35">
        <f>N12+N13+N14+N15+N16</f>
        <v>23150.04</v>
      </c>
      <c r="O10" s="46">
        <v>9190.3889999999992</v>
      </c>
      <c r="P10" s="36">
        <f>O10/N10*100%</f>
        <v>0.39699235940845023</v>
      </c>
      <c r="Q10" s="35"/>
      <c r="R10" s="35"/>
      <c r="S10" s="36"/>
      <c r="T10" s="35"/>
      <c r="U10" s="4">
        <v>49.152999999999999</v>
      </c>
      <c r="V10" s="36"/>
    </row>
    <row r="11" spans="1:22" s="3" customFormat="1" ht="14.15" customHeight="1" x14ac:dyDescent="0.3">
      <c r="A11" s="22" t="s">
        <v>14</v>
      </c>
      <c r="B11" s="6"/>
      <c r="C11" s="47"/>
      <c r="D11" s="10"/>
      <c r="E11" s="13"/>
      <c r="F11" s="47"/>
      <c r="G11" s="10"/>
      <c r="H11" s="13"/>
      <c r="I11" s="14"/>
      <c r="J11" s="10"/>
      <c r="K11" s="13"/>
      <c r="L11" s="14"/>
      <c r="M11" s="10"/>
      <c r="N11" s="13"/>
      <c r="O11" s="47"/>
      <c r="P11" s="10"/>
      <c r="Q11" s="5"/>
      <c r="R11" s="4"/>
      <c r="S11" s="10"/>
      <c r="T11" s="5"/>
      <c r="U11" s="4"/>
      <c r="V11" s="10"/>
    </row>
    <row r="12" spans="1:22" ht="14.15" customHeight="1" x14ac:dyDescent="0.3">
      <c r="A12" s="23" t="s">
        <v>15</v>
      </c>
      <c r="B12" s="6">
        <v>727</v>
      </c>
      <c r="C12" s="52">
        <v>2581.9870000000001</v>
      </c>
      <c r="D12" s="10">
        <f t="shared" ref="D12:D21" si="0">C12/B12*100%</f>
        <v>3.5515639614855572</v>
      </c>
      <c r="E12" s="15"/>
      <c r="F12" s="48"/>
      <c r="G12" s="10"/>
      <c r="H12" s="15"/>
      <c r="I12" s="4"/>
      <c r="J12" s="10"/>
      <c r="K12" s="15"/>
      <c r="L12" s="4"/>
      <c r="M12" s="10"/>
      <c r="N12" s="15">
        <v>727.04</v>
      </c>
      <c r="O12" s="48">
        <v>2536.3510000000001</v>
      </c>
      <c r="P12" s="10">
        <f t="shared" ref="P12:P21" si="1">O12/N12*100%</f>
        <v>3.4885989766725354</v>
      </c>
      <c r="Q12" s="5"/>
      <c r="R12" s="4"/>
      <c r="S12" s="10"/>
      <c r="T12" s="5"/>
      <c r="U12" s="4"/>
      <c r="V12" s="10"/>
    </row>
    <row r="13" spans="1:22" ht="14.15" customHeight="1" x14ac:dyDescent="0.3">
      <c r="A13" s="23" t="s">
        <v>18</v>
      </c>
      <c r="B13" s="6">
        <v>8608</v>
      </c>
      <c r="C13" s="52">
        <v>3611.45</v>
      </c>
      <c r="D13" s="10">
        <f t="shared" si="0"/>
        <v>0.41954577137546467</v>
      </c>
      <c r="E13" s="15"/>
      <c r="F13" s="48"/>
      <c r="G13" s="10"/>
      <c r="H13" s="15"/>
      <c r="I13" s="4"/>
      <c r="J13" s="10"/>
      <c r="K13" s="15"/>
      <c r="L13" s="4"/>
      <c r="M13" s="10"/>
      <c r="N13" s="15">
        <v>4951</v>
      </c>
      <c r="O13" s="48">
        <v>1656.95</v>
      </c>
      <c r="P13" s="10">
        <f t="shared" si="1"/>
        <v>0.33466976368410423</v>
      </c>
      <c r="Q13" s="5"/>
      <c r="R13" s="4"/>
      <c r="S13" s="10"/>
      <c r="T13" s="5"/>
      <c r="U13" s="4"/>
      <c r="V13" s="10"/>
    </row>
    <row r="14" spans="1:22" ht="14.15" customHeight="1" x14ac:dyDescent="0.3">
      <c r="A14" s="23" t="s">
        <v>19</v>
      </c>
      <c r="B14" s="6">
        <v>27627</v>
      </c>
      <c r="C14" s="52">
        <v>13341.67</v>
      </c>
      <c r="D14" s="10">
        <f t="shared" si="0"/>
        <v>0.48292141745394002</v>
      </c>
      <c r="E14" s="15"/>
      <c r="F14" s="48">
        <v>62.954999999999998</v>
      </c>
      <c r="G14" s="10"/>
      <c r="H14" s="15"/>
      <c r="I14" s="4"/>
      <c r="J14" s="10"/>
      <c r="K14" s="15"/>
      <c r="L14" s="4"/>
      <c r="M14" s="10"/>
      <c r="N14" s="15">
        <v>17468</v>
      </c>
      <c r="O14" s="48">
        <v>4857.4799999999996</v>
      </c>
      <c r="P14" s="10">
        <f t="shared" si="1"/>
        <v>0.27807877261277764</v>
      </c>
      <c r="Q14" s="5"/>
      <c r="R14" s="4"/>
      <c r="S14" s="10"/>
      <c r="T14" s="5"/>
      <c r="U14" s="4">
        <v>49.152999999999999</v>
      </c>
      <c r="V14" s="10"/>
    </row>
    <row r="15" spans="1:22" ht="14.15" customHeight="1" x14ac:dyDescent="0.3">
      <c r="A15" s="23" t="s">
        <v>16</v>
      </c>
      <c r="B15" s="6">
        <f t="shared" ref="B15:C19" si="2">E15+H15+K15+N15+Q15+T15</f>
        <v>0</v>
      </c>
      <c r="C15" s="52">
        <v>0.44</v>
      </c>
      <c r="D15" s="10"/>
      <c r="E15" s="15"/>
      <c r="F15" s="48"/>
      <c r="G15" s="10"/>
      <c r="H15" s="15"/>
      <c r="I15" s="4"/>
      <c r="J15" s="10"/>
      <c r="K15" s="15"/>
      <c r="L15" s="4"/>
      <c r="M15" s="10"/>
      <c r="N15" s="15">
        <v>0</v>
      </c>
      <c r="O15" s="48">
        <v>0.441</v>
      </c>
      <c r="P15" s="10"/>
      <c r="Q15" s="5"/>
      <c r="R15" s="4"/>
      <c r="S15" s="10"/>
      <c r="T15" s="5"/>
      <c r="U15" s="4"/>
      <c r="V15" s="10"/>
    </row>
    <row r="16" spans="1:22" ht="14.15" customHeight="1" x14ac:dyDescent="0.3">
      <c r="A16" s="23" t="s">
        <v>17</v>
      </c>
      <c r="B16" s="6">
        <v>8</v>
      </c>
      <c r="C16" s="52">
        <v>537.61</v>
      </c>
      <c r="D16" s="10">
        <f t="shared" si="0"/>
        <v>67.201250000000002</v>
      </c>
      <c r="E16" s="15"/>
      <c r="F16" s="4"/>
      <c r="G16" s="10"/>
      <c r="H16" s="15"/>
      <c r="I16" s="4"/>
      <c r="J16" s="10"/>
      <c r="K16" s="15"/>
      <c r="L16" s="4"/>
      <c r="M16" s="10"/>
      <c r="N16" s="15">
        <v>4</v>
      </c>
      <c r="O16" s="48">
        <v>139.172</v>
      </c>
      <c r="P16" s="10">
        <f t="shared" si="1"/>
        <v>34.792999999999999</v>
      </c>
      <c r="Q16" s="5"/>
      <c r="R16" s="4"/>
      <c r="S16" s="10"/>
      <c r="T16" s="5"/>
      <c r="U16" s="4"/>
      <c r="V16" s="10"/>
    </row>
    <row r="17" spans="1:22" ht="33" customHeight="1" x14ac:dyDescent="0.3">
      <c r="A17" s="27" t="s">
        <v>20</v>
      </c>
      <c r="B17" s="6"/>
      <c r="C17" s="52"/>
      <c r="D17" s="10"/>
      <c r="E17" s="15"/>
      <c r="F17" s="4"/>
      <c r="G17" s="10"/>
      <c r="H17" s="15"/>
      <c r="I17" s="4"/>
      <c r="J17" s="10"/>
      <c r="K17" s="15"/>
      <c r="L17" s="4"/>
      <c r="M17" s="10"/>
      <c r="N17" s="15"/>
      <c r="O17" s="48"/>
      <c r="P17" s="10"/>
      <c r="Q17" s="5"/>
      <c r="R17" s="4"/>
      <c r="S17" s="10"/>
      <c r="T17" s="5"/>
      <c r="U17" s="4"/>
      <c r="V17" s="10"/>
    </row>
    <row r="18" spans="1:22" ht="14.15" customHeight="1" x14ac:dyDescent="0.3">
      <c r="A18" s="24" t="s">
        <v>21</v>
      </c>
      <c r="B18" s="6">
        <f t="shared" si="2"/>
        <v>0</v>
      </c>
      <c r="C18" s="52">
        <f t="shared" si="2"/>
        <v>0</v>
      </c>
      <c r="D18" s="10"/>
      <c r="E18" s="15"/>
      <c r="F18" s="4"/>
      <c r="G18" s="10"/>
      <c r="H18" s="15"/>
      <c r="I18" s="4"/>
      <c r="J18" s="10"/>
      <c r="K18" s="15"/>
      <c r="L18" s="4"/>
      <c r="M18" s="10"/>
      <c r="N18" s="15"/>
      <c r="O18" s="48"/>
      <c r="P18" s="10"/>
      <c r="Q18" s="5"/>
      <c r="R18" s="4"/>
      <c r="S18" s="10"/>
      <c r="T18" s="5"/>
      <c r="U18" s="4"/>
      <c r="V18" s="10"/>
    </row>
    <row r="19" spans="1:22" ht="14.15" customHeight="1" x14ac:dyDescent="0.3">
      <c r="A19" s="25" t="s">
        <v>22</v>
      </c>
      <c r="B19" s="6">
        <f t="shared" si="2"/>
        <v>0</v>
      </c>
      <c r="C19" s="52">
        <f t="shared" si="2"/>
        <v>0</v>
      </c>
      <c r="D19" s="10"/>
      <c r="E19" s="15"/>
      <c r="F19" s="4"/>
      <c r="G19" s="10"/>
      <c r="H19" s="15"/>
      <c r="I19" s="4"/>
      <c r="J19" s="10"/>
      <c r="K19" s="15"/>
      <c r="L19" s="4"/>
      <c r="M19" s="10"/>
      <c r="N19" s="15"/>
      <c r="O19" s="48"/>
      <c r="P19" s="10"/>
      <c r="Q19" s="5"/>
      <c r="R19" s="4"/>
      <c r="S19" s="10"/>
      <c r="T19" s="5"/>
      <c r="U19" s="4"/>
      <c r="V19" s="10"/>
    </row>
    <row r="20" spans="1:22" ht="14.15" customHeight="1" x14ac:dyDescent="0.3">
      <c r="A20" s="25" t="s">
        <v>23</v>
      </c>
      <c r="B20" s="6">
        <v>43.04</v>
      </c>
      <c r="C20" s="52">
        <v>1401.74</v>
      </c>
      <c r="D20" s="10">
        <f t="shared" si="0"/>
        <v>32.568308550185876</v>
      </c>
      <c r="E20" s="15"/>
      <c r="F20" s="4"/>
      <c r="G20" s="10"/>
      <c r="H20" s="15"/>
      <c r="I20" s="4"/>
      <c r="J20" s="10"/>
      <c r="K20" s="15"/>
      <c r="L20" s="4"/>
      <c r="M20" s="10"/>
      <c r="N20" s="15">
        <v>43.04</v>
      </c>
      <c r="O20" s="48">
        <v>1359.73</v>
      </c>
      <c r="P20" s="10">
        <f t="shared" si="1"/>
        <v>31.592239776951676</v>
      </c>
      <c r="Q20" s="5"/>
      <c r="R20" s="4"/>
      <c r="S20" s="10"/>
      <c r="T20" s="5"/>
      <c r="U20" s="4"/>
      <c r="V20" s="10"/>
    </row>
    <row r="21" spans="1:22" ht="14.15" customHeight="1" thickBot="1" x14ac:dyDescent="0.35">
      <c r="A21" s="26" t="s">
        <v>24</v>
      </c>
      <c r="B21" s="37">
        <v>684</v>
      </c>
      <c r="C21" s="53">
        <v>1180.251</v>
      </c>
      <c r="D21" s="38">
        <f t="shared" si="0"/>
        <v>1.7255131578947369</v>
      </c>
      <c r="E21" s="16"/>
      <c r="F21" s="8"/>
      <c r="G21" s="38"/>
      <c r="H21" s="16"/>
      <c r="I21" s="8"/>
      <c r="J21" s="38"/>
      <c r="K21" s="16"/>
      <c r="L21" s="8"/>
      <c r="M21" s="38"/>
      <c r="N21" s="16">
        <v>684</v>
      </c>
      <c r="O21" s="54">
        <v>1176.6210000000001</v>
      </c>
      <c r="P21" s="38">
        <f t="shared" si="1"/>
        <v>1.7202061403508773</v>
      </c>
      <c r="Q21" s="7"/>
      <c r="R21" s="7"/>
      <c r="S21" s="7"/>
      <c r="T21" s="7"/>
      <c r="U21" s="7"/>
      <c r="V21" s="39"/>
    </row>
    <row r="24" spans="1:22" ht="18" x14ac:dyDescent="0.4">
      <c r="A24" s="31" t="s">
        <v>35</v>
      </c>
      <c r="K24" s="81" t="s">
        <v>36</v>
      </c>
      <c r="L24" s="81"/>
      <c r="M24" s="81"/>
      <c r="N24" s="81"/>
    </row>
    <row r="25" spans="1:22" ht="18" x14ac:dyDescent="0.4">
      <c r="A25" s="31"/>
      <c r="K25" s="49"/>
      <c r="L25" s="49"/>
      <c r="M25" s="49"/>
      <c r="N25" s="49"/>
    </row>
    <row r="26" spans="1:22" ht="18" x14ac:dyDescent="0.4">
      <c r="A26" s="31"/>
      <c r="K26" s="49"/>
      <c r="L26" s="49"/>
      <c r="M26" s="49"/>
      <c r="N26" s="49"/>
    </row>
    <row r="27" spans="1:22" ht="18" x14ac:dyDescent="0.4">
      <c r="A27" s="31"/>
      <c r="K27" s="49"/>
      <c r="L27" s="49"/>
      <c r="M27" s="49"/>
      <c r="N27" s="49"/>
    </row>
    <row r="28" spans="1:22" ht="18" x14ac:dyDescent="0.4">
      <c r="A28" s="31"/>
      <c r="K28" s="49"/>
      <c r="L28" s="49"/>
      <c r="M28" s="49"/>
      <c r="N28" s="49"/>
    </row>
    <row r="29" spans="1:22" ht="18" x14ac:dyDescent="0.4">
      <c r="A29" s="31"/>
      <c r="K29" s="49"/>
      <c r="L29" s="49"/>
      <c r="M29" s="49"/>
      <c r="N29" s="49"/>
    </row>
    <row r="30" spans="1:22" ht="18" x14ac:dyDescent="0.4">
      <c r="A30" s="31"/>
      <c r="K30" s="49"/>
      <c r="L30" s="49"/>
      <c r="M30" s="49"/>
      <c r="N30" s="49"/>
    </row>
    <row r="31" spans="1:22" ht="18" x14ac:dyDescent="0.4">
      <c r="A31" s="31"/>
      <c r="K31" s="49"/>
      <c r="L31" s="49"/>
      <c r="M31" s="49"/>
      <c r="N31" s="49"/>
    </row>
    <row r="32" spans="1:22" ht="18" x14ac:dyDescent="0.4">
      <c r="A32" s="31"/>
      <c r="K32" s="49"/>
      <c r="L32" s="49"/>
      <c r="M32" s="49"/>
      <c r="N32" s="49"/>
    </row>
    <row r="33" spans="1:14" ht="18" x14ac:dyDescent="0.4">
      <c r="A33" s="31"/>
      <c r="K33" s="49"/>
      <c r="L33" s="49"/>
      <c r="M33" s="49"/>
      <c r="N33" s="49"/>
    </row>
    <row r="34" spans="1:14" ht="18" x14ac:dyDescent="0.4">
      <c r="A34" s="31"/>
      <c r="K34" s="49"/>
      <c r="L34" s="49"/>
      <c r="M34" s="49"/>
      <c r="N34" s="49"/>
    </row>
    <row r="35" spans="1:14" ht="18" x14ac:dyDescent="0.4">
      <c r="A35" s="31"/>
      <c r="K35" s="49"/>
      <c r="L35" s="49"/>
      <c r="M35" s="49"/>
      <c r="N35" s="49"/>
    </row>
    <row r="36" spans="1:14" ht="18" x14ac:dyDescent="0.4">
      <c r="A36" s="31"/>
      <c r="K36" s="49"/>
      <c r="L36" s="49"/>
      <c r="M36" s="49"/>
      <c r="N36" s="49"/>
    </row>
    <row r="41" spans="1:14" ht="15.5" x14ac:dyDescent="0.35">
      <c r="A41" s="30"/>
    </row>
  </sheetData>
  <mergeCells count="17">
    <mergeCell ref="Q8:S8"/>
    <mergeCell ref="T8:V8"/>
    <mergeCell ref="C1:F1"/>
    <mergeCell ref="A4:V4"/>
    <mergeCell ref="A5:V5"/>
    <mergeCell ref="A6:V6"/>
    <mergeCell ref="A7:A9"/>
    <mergeCell ref="B7:D7"/>
    <mergeCell ref="E7:V7"/>
    <mergeCell ref="B8:B9"/>
    <mergeCell ref="C8:C9"/>
    <mergeCell ref="D8:D9"/>
    <mergeCell ref="K24:N24"/>
    <mergeCell ref="E8:G8"/>
    <mergeCell ref="H8:J8"/>
    <mergeCell ref="K8:M8"/>
    <mergeCell ref="N8:P8"/>
  </mergeCells>
  <pageMargins left="0.19685039370078741" right="0.19685039370078741" top="0.27559055118110237" bottom="0.15748031496062992" header="0.39370078740157483" footer="0.19685039370078741"/>
  <pageSetup paperSize="9" scale="66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1714-251D-4F7C-A1ED-450E12175075}">
  <sheetPr>
    <pageSetUpPr fitToPage="1"/>
  </sheetPr>
  <dimension ref="A1:EY41"/>
  <sheetViews>
    <sheetView tabSelected="1" topLeftCell="A4" zoomScale="50" zoomScaleNormal="50" workbookViewId="0">
      <selection activeCell="EA6" sqref="EA6:EY6"/>
    </sheetView>
  </sheetViews>
  <sheetFormatPr defaultColWidth="8.7265625" defaultRowHeight="13" x14ac:dyDescent="0.3"/>
  <cols>
    <col min="1" max="1" width="34" style="1" customWidth="1"/>
    <col min="2" max="2" width="8.7265625" style="1"/>
    <col min="3" max="3" width="10.26953125" style="1" customWidth="1"/>
    <col min="4" max="14" width="8.7265625" style="1"/>
    <col min="15" max="15" width="10.7265625" style="1" customWidth="1"/>
    <col min="16" max="16" width="11.90625" style="1" customWidth="1"/>
    <col min="17" max="17" width="8.81640625" style="1" customWidth="1"/>
    <col min="18" max="52" width="8.7265625" style="1"/>
    <col min="53" max="53" width="15.453125" style="1" customWidth="1"/>
    <col min="54" max="78" width="8.7265625" style="1"/>
    <col min="79" max="79" width="21.26953125" style="1" customWidth="1"/>
    <col min="80" max="130" width="8.7265625" style="1"/>
    <col min="131" max="131" width="19.81640625" style="1" customWidth="1"/>
    <col min="132" max="16384" width="8.7265625" style="1"/>
  </cols>
  <sheetData>
    <row r="1" spans="1:155" x14ac:dyDescent="0.3">
      <c r="C1" s="82" t="s">
        <v>31</v>
      </c>
      <c r="D1" s="82"/>
      <c r="E1" s="82"/>
      <c r="F1" s="82"/>
    </row>
    <row r="3" spans="1:155" ht="13" customHeight="1" x14ac:dyDescent="0.3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AA3" s="83" t="s">
        <v>0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BA3" s="83" t="s">
        <v>0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CA3" s="83" t="s">
        <v>0</v>
      </c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DA3" s="83" t="s">
        <v>0</v>
      </c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EA3" s="83" t="s">
        <v>0</v>
      </c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</row>
    <row r="4" spans="1:155" ht="18.75" customHeigh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</row>
    <row r="5" spans="1:155" ht="21" customHeight="1" x14ac:dyDescent="0.3">
      <c r="A5" s="83" t="s">
        <v>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AA5" s="83" t="s">
        <v>49</v>
      </c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BA5" s="83" t="s">
        <v>49</v>
      </c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CA5" s="83" t="s">
        <v>49</v>
      </c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DA5" s="83" t="s">
        <v>49</v>
      </c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EA5" s="83" t="s">
        <v>50</v>
      </c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</row>
    <row r="6" spans="1:155" ht="24.75" customHeight="1" thickBot="1" x14ac:dyDescent="0.35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104" t="s">
        <v>46</v>
      </c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BA6" s="104" t="s">
        <v>47</v>
      </c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CA6" s="104" t="s">
        <v>44</v>
      </c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DA6" s="104" t="s">
        <v>45</v>
      </c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EA6" s="104" t="s">
        <v>48</v>
      </c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</row>
    <row r="7" spans="1:155" ht="13.5" customHeight="1" thickBot="1" x14ac:dyDescent="0.35">
      <c r="A7" s="84" t="s">
        <v>1</v>
      </c>
      <c r="B7" s="98" t="s">
        <v>2</v>
      </c>
      <c r="C7" s="99"/>
      <c r="D7" s="100"/>
      <c r="E7" s="101" t="s">
        <v>3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  <c r="AA7" s="84" t="s">
        <v>1</v>
      </c>
      <c r="AB7" s="98" t="s">
        <v>2</v>
      </c>
      <c r="AC7" s="99"/>
      <c r="AD7" s="100"/>
      <c r="AE7" s="101" t="s">
        <v>3</v>
      </c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3"/>
      <c r="BA7" s="84" t="s">
        <v>1</v>
      </c>
      <c r="BB7" s="98" t="s">
        <v>2</v>
      </c>
      <c r="BC7" s="99"/>
      <c r="BD7" s="100"/>
      <c r="BE7" s="101" t="s">
        <v>3</v>
      </c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3"/>
      <c r="CA7" s="84" t="s">
        <v>1</v>
      </c>
      <c r="CB7" s="98" t="s">
        <v>2</v>
      </c>
      <c r="CC7" s="99"/>
      <c r="CD7" s="100"/>
      <c r="CE7" s="101" t="s">
        <v>3</v>
      </c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3"/>
      <c r="DA7" s="84" t="s">
        <v>1</v>
      </c>
      <c r="DB7" s="98" t="s">
        <v>2</v>
      </c>
      <c r="DC7" s="99"/>
      <c r="DD7" s="100"/>
      <c r="DE7" s="101" t="s">
        <v>3</v>
      </c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3"/>
      <c r="EA7" s="84" t="s">
        <v>1</v>
      </c>
      <c r="EB7" s="98" t="s">
        <v>2</v>
      </c>
      <c r="EC7" s="99"/>
      <c r="ED7" s="100"/>
      <c r="EE7" s="101" t="s">
        <v>3</v>
      </c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3"/>
    </row>
    <row r="8" spans="1:155" ht="13.5" customHeight="1" thickBot="1" x14ac:dyDescent="0.35">
      <c r="A8" s="85"/>
      <c r="B8" s="88" t="s">
        <v>4</v>
      </c>
      <c r="C8" s="90" t="s">
        <v>5</v>
      </c>
      <c r="D8" s="92" t="s">
        <v>6</v>
      </c>
      <c r="E8" s="76" t="s">
        <v>7</v>
      </c>
      <c r="F8" s="77"/>
      <c r="G8" s="78"/>
      <c r="H8" s="79" t="s">
        <v>8</v>
      </c>
      <c r="I8" s="77"/>
      <c r="J8" s="78"/>
      <c r="K8" s="76" t="s">
        <v>9</v>
      </c>
      <c r="L8" s="77"/>
      <c r="M8" s="80"/>
      <c r="N8" s="76" t="s">
        <v>10</v>
      </c>
      <c r="O8" s="77"/>
      <c r="P8" s="78"/>
      <c r="Q8" s="76" t="s">
        <v>11</v>
      </c>
      <c r="R8" s="77"/>
      <c r="S8" s="78"/>
      <c r="T8" s="76" t="s">
        <v>12</v>
      </c>
      <c r="U8" s="77"/>
      <c r="V8" s="108"/>
      <c r="W8" s="105" t="s">
        <v>40</v>
      </c>
      <c r="X8" s="106"/>
      <c r="Y8" s="107"/>
      <c r="AA8" s="85"/>
      <c r="AB8" s="88" t="s">
        <v>4</v>
      </c>
      <c r="AC8" s="90" t="s">
        <v>5</v>
      </c>
      <c r="AD8" s="92" t="s">
        <v>6</v>
      </c>
      <c r="AE8" s="76" t="s">
        <v>7</v>
      </c>
      <c r="AF8" s="77"/>
      <c r="AG8" s="78"/>
      <c r="AH8" s="79" t="s">
        <v>8</v>
      </c>
      <c r="AI8" s="77"/>
      <c r="AJ8" s="78"/>
      <c r="AK8" s="76" t="s">
        <v>9</v>
      </c>
      <c r="AL8" s="77"/>
      <c r="AM8" s="80"/>
      <c r="AN8" s="76" t="s">
        <v>10</v>
      </c>
      <c r="AO8" s="77"/>
      <c r="AP8" s="78"/>
      <c r="AQ8" s="76" t="s">
        <v>11</v>
      </c>
      <c r="AR8" s="77"/>
      <c r="AS8" s="78"/>
      <c r="AT8" s="76" t="s">
        <v>12</v>
      </c>
      <c r="AU8" s="77"/>
      <c r="AV8" s="108"/>
      <c r="AW8" s="105" t="s">
        <v>40</v>
      </c>
      <c r="AX8" s="106"/>
      <c r="AY8" s="107"/>
      <c r="BA8" s="85"/>
      <c r="BB8" s="88" t="s">
        <v>4</v>
      </c>
      <c r="BC8" s="90" t="s">
        <v>5</v>
      </c>
      <c r="BD8" s="92" t="s">
        <v>6</v>
      </c>
      <c r="BE8" s="76" t="s">
        <v>7</v>
      </c>
      <c r="BF8" s="77"/>
      <c r="BG8" s="78"/>
      <c r="BH8" s="79" t="s">
        <v>8</v>
      </c>
      <c r="BI8" s="77"/>
      <c r="BJ8" s="78"/>
      <c r="BK8" s="76" t="s">
        <v>9</v>
      </c>
      <c r="BL8" s="77"/>
      <c r="BM8" s="80"/>
      <c r="BN8" s="76" t="s">
        <v>10</v>
      </c>
      <c r="BO8" s="77"/>
      <c r="BP8" s="78"/>
      <c r="BQ8" s="76" t="s">
        <v>11</v>
      </c>
      <c r="BR8" s="77"/>
      <c r="BS8" s="78"/>
      <c r="BT8" s="76" t="s">
        <v>12</v>
      </c>
      <c r="BU8" s="77"/>
      <c r="BV8" s="108"/>
      <c r="BW8" s="105" t="s">
        <v>40</v>
      </c>
      <c r="BX8" s="106"/>
      <c r="BY8" s="107"/>
      <c r="CA8" s="85"/>
      <c r="CB8" s="88" t="s">
        <v>4</v>
      </c>
      <c r="CC8" s="90" t="s">
        <v>5</v>
      </c>
      <c r="CD8" s="92" t="s">
        <v>6</v>
      </c>
      <c r="CE8" s="76" t="s">
        <v>7</v>
      </c>
      <c r="CF8" s="77"/>
      <c r="CG8" s="78"/>
      <c r="CH8" s="79" t="s">
        <v>8</v>
      </c>
      <c r="CI8" s="77"/>
      <c r="CJ8" s="78"/>
      <c r="CK8" s="76" t="s">
        <v>9</v>
      </c>
      <c r="CL8" s="77"/>
      <c r="CM8" s="80"/>
      <c r="CN8" s="76" t="s">
        <v>10</v>
      </c>
      <c r="CO8" s="77"/>
      <c r="CP8" s="78"/>
      <c r="CQ8" s="76" t="s">
        <v>11</v>
      </c>
      <c r="CR8" s="77"/>
      <c r="CS8" s="78"/>
      <c r="CT8" s="76" t="s">
        <v>12</v>
      </c>
      <c r="CU8" s="77"/>
      <c r="CV8" s="108"/>
      <c r="CW8" s="105" t="s">
        <v>40</v>
      </c>
      <c r="CX8" s="106"/>
      <c r="CY8" s="107"/>
      <c r="DA8" s="85"/>
      <c r="DB8" s="88" t="s">
        <v>4</v>
      </c>
      <c r="DC8" s="90" t="s">
        <v>5</v>
      </c>
      <c r="DD8" s="92" t="s">
        <v>6</v>
      </c>
      <c r="DE8" s="76" t="s">
        <v>7</v>
      </c>
      <c r="DF8" s="77"/>
      <c r="DG8" s="78"/>
      <c r="DH8" s="79" t="s">
        <v>8</v>
      </c>
      <c r="DI8" s="77"/>
      <c r="DJ8" s="78"/>
      <c r="DK8" s="76" t="s">
        <v>9</v>
      </c>
      <c r="DL8" s="77"/>
      <c r="DM8" s="80"/>
      <c r="DN8" s="76" t="s">
        <v>10</v>
      </c>
      <c r="DO8" s="77"/>
      <c r="DP8" s="78"/>
      <c r="DQ8" s="76" t="s">
        <v>11</v>
      </c>
      <c r="DR8" s="77"/>
      <c r="DS8" s="78"/>
      <c r="DT8" s="76" t="s">
        <v>12</v>
      </c>
      <c r="DU8" s="77"/>
      <c r="DV8" s="108"/>
      <c r="DW8" s="105" t="s">
        <v>40</v>
      </c>
      <c r="DX8" s="106"/>
      <c r="DY8" s="107"/>
      <c r="EA8" s="85"/>
      <c r="EB8" s="88" t="s">
        <v>4</v>
      </c>
      <c r="EC8" s="90" t="s">
        <v>5</v>
      </c>
      <c r="ED8" s="92" t="s">
        <v>6</v>
      </c>
      <c r="EE8" s="76" t="s">
        <v>7</v>
      </c>
      <c r="EF8" s="77"/>
      <c r="EG8" s="78"/>
      <c r="EH8" s="79" t="s">
        <v>8</v>
      </c>
      <c r="EI8" s="77"/>
      <c r="EJ8" s="78"/>
      <c r="EK8" s="76" t="s">
        <v>9</v>
      </c>
      <c r="EL8" s="77"/>
      <c r="EM8" s="80"/>
      <c r="EN8" s="76" t="s">
        <v>10</v>
      </c>
      <c r="EO8" s="77"/>
      <c r="EP8" s="78"/>
      <c r="EQ8" s="76" t="s">
        <v>11</v>
      </c>
      <c r="ER8" s="77"/>
      <c r="ES8" s="78"/>
      <c r="ET8" s="76" t="s">
        <v>12</v>
      </c>
      <c r="EU8" s="77"/>
      <c r="EV8" s="108"/>
      <c r="EW8" s="105" t="s">
        <v>40</v>
      </c>
      <c r="EX8" s="106"/>
      <c r="EY8" s="107"/>
    </row>
    <row r="9" spans="1:155" ht="26.5" thickBot="1" x14ac:dyDescent="0.35">
      <c r="A9" s="86"/>
      <c r="B9" s="89"/>
      <c r="C9" s="91"/>
      <c r="D9" s="93"/>
      <c r="E9" s="56" t="s">
        <v>4</v>
      </c>
      <c r="F9" s="57" t="s">
        <v>5</v>
      </c>
      <c r="G9" s="2" t="s">
        <v>6</v>
      </c>
      <c r="H9" s="19" t="s">
        <v>4</v>
      </c>
      <c r="I9" s="57" t="s">
        <v>5</v>
      </c>
      <c r="J9" s="2" t="s">
        <v>6</v>
      </c>
      <c r="K9" s="56" t="s">
        <v>4</v>
      </c>
      <c r="L9" s="57" t="s">
        <v>5</v>
      </c>
      <c r="M9" s="11" t="s">
        <v>6</v>
      </c>
      <c r="N9" s="56" t="s">
        <v>4</v>
      </c>
      <c r="O9" s="57" t="s">
        <v>5</v>
      </c>
      <c r="P9" s="2" t="s">
        <v>6</v>
      </c>
      <c r="Q9" s="56" t="s">
        <v>4</v>
      </c>
      <c r="R9" s="57" t="s">
        <v>5</v>
      </c>
      <c r="S9" s="2" t="s">
        <v>6</v>
      </c>
      <c r="T9" s="56" t="s">
        <v>4</v>
      </c>
      <c r="U9" s="20" t="s">
        <v>5</v>
      </c>
      <c r="V9" s="61" t="s">
        <v>6</v>
      </c>
      <c r="W9" s="66" t="s">
        <v>41</v>
      </c>
      <c r="X9" s="67" t="s">
        <v>42</v>
      </c>
      <c r="Y9" s="68" t="s">
        <v>6</v>
      </c>
      <c r="AA9" s="86"/>
      <c r="AB9" s="89"/>
      <c r="AC9" s="91"/>
      <c r="AD9" s="93"/>
      <c r="AE9" s="73" t="s">
        <v>4</v>
      </c>
      <c r="AF9" s="74" t="s">
        <v>5</v>
      </c>
      <c r="AG9" s="2" t="s">
        <v>6</v>
      </c>
      <c r="AH9" s="19" t="s">
        <v>4</v>
      </c>
      <c r="AI9" s="74" t="s">
        <v>5</v>
      </c>
      <c r="AJ9" s="2" t="s">
        <v>6</v>
      </c>
      <c r="AK9" s="73" t="s">
        <v>4</v>
      </c>
      <c r="AL9" s="74" t="s">
        <v>5</v>
      </c>
      <c r="AM9" s="11" t="s">
        <v>6</v>
      </c>
      <c r="AN9" s="73" t="s">
        <v>4</v>
      </c>
      <c r="AO9" s="74" t="s">
        <v>5</v>
      </c>
      <c r="AP9" s="2" t="s">
        <v>6</v>
      </c>
      <c r="AQ9" s="73" t="s">
        <v>4</v>
      </c>
      <c r="AR9" s="74" t="s">
        <v>5</v>
      </c>
      <c r="AS9" s="2" t="s">
        <v>6</v>
      </c>
      <c r="AT9" s="73" t="s">
        <v>4</v>
      </c>
      <c r="AU9" s="20" t="s">
        <v>5</v>
      </c>
      <c r="AV9" s="75" t="s">
        <v>6</v>
      </c>
      <c r="AW9" s="66" t="s">
        <v>41</v>
      </c>
      <c r="AX9" s="67" t="s">
        <v>42</v>
      </c>
      <c r="AY9" s="68" t="s">
        <v>6</v>
      </c>
      <c r="BA9" s="86"/>
      <c r="BB9" s="89"/>
      <c r="BC9" s="91"/>
      <c r="BD9" s="93"/>
      <c r="BE9" s="73" t="s">
        <v>4</v>
      </c>
      <c r="BF9" s="74" t="s">
        <v>5</v>
      </c>
      <c r="BG9" s="2" t="s">
        <v>6</v>
      </c>
      <c r="BH9" s="19" t="s">
        <v>4</v>
      </c>
      <c r="BI9" s="74" t="s">
        <v>5</v>
      </c>
      <c r="BJ9" s="2" t="s">
        <v>6</v>
      </c>
      <c r="BK9" s="73" t="s">
        <v>4</v>
      </c>
      <c r="BL9" s="74" t="s">
        <v>5</v>
      </c>
      <c r="BM9" s="11" t="s">
        <v>6</v>
      </c>
      <c r="BN9" s="73" t="s">
        <v>4</v>
      </c>
      <c r="BO9" s="74" t="s">
        <v>5</v>
      </c>
      <c r="BP9" s="2" t="s">
        <v>6</v>
      </c>
      <c r="BQ9" s="73" t="s">
        <v>4</v>
      </c>
      <c r="BR9" s="74" t="s">
        <v>5</v>
      </c>
      <c r="BS9" s="2" t="s">
        <v>6</v>
      </c>
      <c r="BT9" s="73" t="s">
        <v>4</v>
      </c>
      <c r="BU9" s="20" t="s">
        <v>5</v>
      </c>
      <c r="BV9" s="75" t="s">
        <v>6</v>
      </c>
      <c r="BW9" s="66" t="s">
        <v>41</v>
      </c>
      <c r="BX9" s="67" t="s">
        <v>42</v>
      </c>
      <c r="BY9" s="68" t="s">
        <v>6</v>
      </c>
      <c r="CA9" s="86"/>
      <c r="CB9" s="89"/>
      <c r="CC9" s="91"/>
      <c r="CD9" s="93"/>
      <c r="CE9" s="73" t="s">
        <v>4</v>
      </c>
      <c r="CF9" s="74" t="s">
        <v>5</v>
      </c>
      <c r="CG9" s="2" t="s">
        <v>6</v>
      </c>
      <c r="CH9" s="19" t="s">
        <v>4</v>
      </c>
      <c r="CI9" s="74" t="s">
        <v>5</v>
      </c>
      <c r="CJ9" s="2" t="s">
        <v>6</v>
      </c>
      <c r="CK9" s="73" t="s">
        <v>4</v>
      </c>
      <c r="CL9" s="74" t="s">
        <v>5</v>
      </c>
      <c r="CM9" s="11" t="s">
        <v>6</v>
      </c>
      <c r="CN9" s="73" t="s">
        <v>4</v>
      </c>
      <c r="CO9" s="74" t="s">
        <v>5</v>
      </c>
      <c r="CP9" s="2" t="s">
        <v>6</v>
      </c>
      <c r="CQ9" s="73" t="s">
        <v>4</v>
      </c>
      <c r="CR9" s="74" t="s">
        <v>5</v>
      </c>
      <c r="CS9" s="2" t="s">
        <v>6</v>
      </c>
      <c r="CT9" s="73" t="s">
        <v>4</v>
      </c>
      <c r="CU9" s="20" t="s">
        <v>5</v>
      </c>
      <c r="CV9" s="75" t="s">
        <v>6</v>
      </c>
      <c r="CW9" s="66" t="s">
        <v>41</v>
      </c>
      <c r="CX9" s="67" t="s">
        <v>42</v>
      </c>
      <c r="CY9" s="68" t="s">
        <v>6</v>
      </c>
      <c r="DA9" s="86"/>
      <c r="DB9" s="89"/>
      <c r="DC9" s="91"/>
      <c r="DD9" s="93"/>
      <c r="DE9" s="73" t="s">
        <v>4</v>
      </c>
      <c r="DF9" s="74" t="s">
        <v>5</v>
      </c>
      <c r="DG9" s="2" t="s">
        <v>6</v>
      </c>
      <c r="DH9" s="19" t="s">
        <v>4</v>
      </c>
      <c r="DI9" s="74" t="s">
        <v>5</v>
      </c>
      <c r="DJ9" s="2" t="s">
        <v>6</v>
      </c>
      <c r="DK9" s="73" t="s">
        <v>4</v>
      </c>
      <c r="DL9" s="74" t="s">
        <v>5</v>
      </c>
      <c r="DM9" s="11" t="s">
        <v>6</v>
      </c>
      <c r="DN9" s="73" t="s">
        <v>4</v>
      </c>
      <c r="DO9" s="74" t="s">
        <v>5</v>
      </c>
      <c r="DP9" s="2" t="s">
        <v>6</v>
      </c>
      <c r="DQ9" s="73" t="s">
        <v>4</v>
      </c>
      <c r="DR9" s="74" t="s">
        <v>5</v>
      </c>
      <c r="DS9" s="2" t="s">
        <v>6</v>
      </c>
      <c r="DT9" s="73" t="s">
        <v>4</v>
      </c>
      <c r="DU9" s="20" t="s">
        <v>5</v>
      </c>
      <c r="DV9" s="75" t="s">
        <v>6</v>
      </c>
      <c r="DW9" s="66" t="s">
        <v>41</v>
      </c>
      <c r="DX9" s="67" t="s">
        <v>42</v>
      </c>
      <c r="DY9" s="68" t="s">
        <v>6</v>
      </c>
      <c r="EA9" s="86"/>
      <c r="EB9" s="89"/>
      <c r="EC9" s="91"/>
      <c r="ED9" s="93"/>
      <c r="EE9" s="73" t="s">
        <v>4</v>
      </c>
      <c r="EF9" s="74" t="s">
        <v>5</v>
      </c>
      <c r="EG9" s="2" t="s">
        <v>6</v>
      </c>
      <c r="EH9" s="19" t="s">
        <v>4</v>
      </c>
      <c r="EI9" s="74" t="s">
        <v>5</v>
      </c>
      <c r="EJ9" s="2" t="s">
        <v>6</v>
      </c>
      <c r="EK9" s="73" t="s">
        <v>4</v>
      </c>
      <c r="EL9" s="74" t="s">
        <v>5</v>
      </c>
      <c r="EM9" s="11" t="s">
        <v>6</v>
      </c>
      <c r="EN9" s="73" t="s">
        <v>4</v>
      </c>
      <c r="EO9" s="74" t="s">
        <v>5</v>
      </c>
      <c r="EP9" s="2" t="s">
        <v>6</v>
      </c>
      <c r="EQ9" s="73" t="s">
        <v>4</v>
      </c>
      <c r="ER9" s="74" t="s">
        <v>5</v>
      </c>
      <c r="ES9" s="2" t="s">
        <v>6</v>
      </c>
      <c r="ET9" s="73" t="s">
        <v>4</v>
      </c>
      <c r="EU9" s="20" t="s">
        <v>5</v>
      </c>
      <c r="EV9" s="75" t="s">
        <v>6</v>
      </c>
      <c r="EW9" s="66" t="s">
        <v>41</v>
      </c>
      <c r="EX9" s="67" t="s">
        <v>42</v>
      </c>
      <c r="EY9" s="68" t="s">
        <v>6</v>
      </c>
    </row>
    <row r="10" spans="1:155" ht="14.15" customHeight="1" x14ac:dyDescent="0.3">
      <c r="A10" s="21" t="s">
        <v>13</v>
      </c>
      <c r="B10" s="35">
        <f>B12+B13+B14+B15+B16</f>
        <v>27735</v>
      </c>
      <c r="C10" s="46">
        <f>SUM(C11:C21)</f>
        <v>24800.282999999999</v>
      </c>
      <c r="D10" s="36">
        <f>C10/B10*100%</f>
        <v>0.89418723634396968</v>
      </c>
      <c r="E10" s="35"/>
      <c r="F10" s="46"/>
      <c r="G10" s="36"/>
      <c r="H10" s="35">
        <f>SUM(H11:H21)</f>
        <v>0</v>
      </c>
      <c r="I10" s="35"/>
      <c r="J10" s="36"/>
      <c r="K10" s="35">
        <f>SUM(K11:K21)</f>
        <v>68</v>
      </c>
      <c r="L10" s="35"/>
      <c r="M10" s="36"/>
      <c r="N10" s="35">
        <f>SUM(N11:N21)</f>
        <v>23934</v>
      </c>
      <c r="O10" s="46">
        <f>SUM(O11:O21)</f>
        <v>23058.009999999995</v>
      </c>
      <c r="P10" s="36">
        <f>O10/N10*100%</f>
        <v>0.9633997660232303</v>
      </c>
      <c r="Q10" s="35"/>
      <c r="R10" s="35"/>
      <c r="S10" s="36"/>
      <c r="T10" s="35"/>
      <c r="U10" s="4">
        <v>49.152999999999999</v>
      </c>
      <c r="V10" s="58"/>
      <c r="W10" s="69">
        <f>SUM(W11:W21)</f>
        <v>4316</v>
      </c>
      <c r="X10" s="70">
        <f>SUM(X11:X21)</f>
        <v>3565.9629999999997</v>
      </c>
      <c r="Y10" s="71">
        <v>65.2</v>
      </c>
      <c r="AA10" s="21" t="s">
        <v>13</v>
      </c>
      <c r="AB10" s="35">
        <f>AB12+AB13+AB14+AB15+AB16</f>
        <v>9151</v>
      </c>
      <c r="AC10" s="46">
        <v>6224.9579999999996</v>
      </c>
      <c r="AD10" s="36">
        <v>68</v>
      </c>
      <c r="AE10" s="35"/>
      <c r="AF10" s="46"/>
      <c r="AG10" s="36">
        <v>100</v>
      </c>
      <c r="AH10" s="35"/>
      <c r="AI10" s="35"/>
      <c r="AJ10" s="36"/>
      <c r="AK10" s="35"/>
      <c r="AL10" s="35"/>
      <c r="AM10" s="36"/>
      <c r="AN10" s="35">
        <v>5194</v>
      </c>
      <c r="AO10" s="46">
        <v>2988.43</v>
      </c>
      <c r="AP10" s="36">
        <v>57.5</v>
      </c>
      <c r="AQ10" s="35"/>
      <c r="AR10" s="35"/>
      <c r="AS10" s="36"/>
      <c r="AT10" s="35"/>
      <c r="AU10" s="4"/>
      <c r="AV10" s="58"/>
      <c r="AW10" s="69">
        <v>3957</v>
      </c>
      <c r="AX10" s="70">
        <v>3236.5279999999998</v>
      </c>
      <c r="AY10" s="71">
        <v>81.8</v>
      </c>
      <c r="BA10" s="21" t="s">
        <v>13</v>
      </c>
      <c r="BB10" s="35">
        <v>6038</v>
      </c>
      <c r="BC10" s="46">
        <v>4937.2979999999998</v>
      </c>
      <c r="BD10" s="36">
        <v>0.6</v>
      </c>
      <c r="BE10" s="35"/>
      <c r="BF10" s="46"/>
      <c r="BG10" s="36">
        <v>100</v>
      </c>
      <c r="BH10" s="35"/>
      <c r="BI10" s="35"/>
      <c r="BJ10" s="36"/>
      <c r="BK10" s="35"/>
      <c r="BL10" s="35"/>
      <c r="BM10" s="36"/>
      <c r="BN10" s="35">
        <v>5679</v>
      </c>
      <c r="BO10" s="46">
        <v>4607.8180000000002</v>
      </c>
      <c r="BP10" s="36">
        <v>0.8</v>
      </c>
      <c r="BQ10" s="35"/>
      <c r="BR10" s="35"/>
      <c r="BS10" s="36"/>
      <c r="BT10" s="35"/>
      <c r="BU10" s="4"/>
      <c r="BV10" s="58"/>
      <c r="BW10" s="69">
        <v>359</v>
      </c>
      <c r="BX10" s="70">
        <v>329.48</v>
      </c>
      <c r="BY10" s="71">
        <v>0.9</v>
      </c>
      <c r="CA10" s="21" t="s">
        <v>13</v>
      </c>
      <c r="CB10" s="35">
        <v>1823</v>
      </c>
      <c r="CC10" s="46">
        <v>1311</v>
      </c>
      <c r="CD10" s="36">
        <v>71</v>
      </c>
      <c r="CE10" s="35"/>
      <c r="CF10" s="46"/>
      <c r="CG10" s="36"/>
      <c r="CH10" s="35"/>
      <c r="CI10" s="35"/>
      <c r="CJ10" s="36"/>
      <c r="CK10" s="35">
        <v>68</v>
      </c>
      <c r="CL10" s="35"/>
      <c r="CM10" s="36"/>
      <c r="CN10" s="35">
        <v>55</v>
      </c>
      <c r="CO10" s="46">
        <v>111</v>
      </c>
      <c r="CP10" s="36">
        <v>22</v>
      </c>
      <c r="CQ10" s="35"/>
      <c r="CR10" s="35"/>
      <c r="CS10" s="36"/>
      <c r="CT10" s="35"/>
      <c r="CU10" s="4"/>
      <c r="CV10" s="58"/>
      <c r="CW10" s="69"/>
      <c r="CX10" s="70"/>
      <c r="CY10" s="71"/>
      <c r="DA10" s="21" t="s">
        <v>13</v>
      </c>
      <c r="DB10" s="35">
        <v>1663</v>
      </c>
      <c r="DC10" s="46">
        <v>1481.2349999999999</v>
      </c>
      <c r="DD10" s="36">
        <v>0.9</v>
      </c>
      <c r="DE10" s="35"/>
      <c r="DF10" s="46"/>
      <c r="DG10" s="36"/>
      <c r="DH10" s="35"/>
      <c r="DI10" s="35"/>
      <c r="DJ10" s="36"/>
      <c r="DK10" s="35"/>
      <c r="DL10" s="35"/>
      <c r="DM10" s="36"/>
      <c r="DN10" s="35">
        <v>1663</v>
      </c>
      <c r="DO10" s="46">
        <v>1481.2349999999999</v>
      </c>
      <c r="DP10" s="36">
        <v>0.9</v>
      </c>
      <c r="DQ10" s="35"/>
      <c r="DR10" s="35"/>
      <c r="DS10" s="36"/>
      <c r="DT10" s="35"/>
      <c r="DU10" s="4"/>
      <c r="DV10" s="58"/>
      <c r="DW10" s="69"/>
      <c r="DX10" s="70"/>
      <c r="DY10" s="71"/>
      <c r="EA10" s="21" t="s">
        <v>13</v>
      </c>
      <c r="EB10" s="35">
        <v>16829</v>
      </c>
      <c r="EC10" s="46">
        <v>18253</v>
      </c>
      <c r="ED10" s="36">
        <v>108.5</v>
      </c>
      <c r="EE10" s="35"/>
      <c r="EF10" s="46"/>
      <c r="EG10" s="36"/>
      <c r="EH10" s="35"/>
      <c r="EI10" s="35"/>
      <c r="EJ10" s="36"/>
      <c r="EK10" s="35"/>
      <c r="EL10" s="35"/>
      <c r="EM10" s="36"/>
      <c r="EN10" s="35">
        <v>10760</v>
      </c>
      <c r="EO10" s="46">
        <v>9071</v>
      </c>
      <c r="EP10" s="36">
        <v>84.3</v>
      </c>
      <c r="EQ10" s="35"/>
      <c r="ER10" s="35"/>
      <c r="ES10" s="36"/>
      <c r="ET10" s="35"/>
      <c r="EU10" s="4">
        <f>SUM(EU11:EU21)</f>
        <v>49</v>
      </c>
      <c r="EV10" s="58"/>
      <c r="EW10" s="69"/>
      <c r="EX10" s="70"/>
      <c r="EY10" s="71"/>
    </row>
    <row r="11" spans="1:155" s="3" customFormat="1" ht="14.15" customHeight="1" x14ac:dyDescent="0.3">
      <c r="A11" s="22" t="s">
        <v>14</v>
      </c>
      <c r="B11" s="6"/>
      <c r="C11" s="47"/>
      <c r="D11" s="10"/>
      <c r="E11" s="13"/>
      <c r="F11" s="47"/>
      <c r="G11" s="10"/>
      <c r="H11" s="13"/>
      <c r="I11" s="14"/>
      <c r="J11" s="10"/>
      <c r="K11" s="13"/>
      <c r="L11" s="14"/>
      <c r="M11" s="10"/>
      <c r="N11" s="13"/>
      <c r="O11" s="47"/>
      <c r="P11" s="10"/>
      <c r="Q11" s="5"/>
      <c r="R11" s="4"/>
      <c r="S11" s="10"/>
      <c r="T11" s="5"/>
      <c r="U11" s="4"/>
      <c r="V11" s="59"/>
      <c r="W11" s="62"/>
      <c r="X11" s="60"/>
      <c r="Y11" s="63"/>
      <c r="AA11" s="22" t="s">
        <v>14</v>
      </c>
      <c r="AB11" s="6">
        <v>8608</v>
      </c>
      <c r="AC11" s="47"/>
      <c r="AD11" s="10"/>
      <c r="AE11" s="13"/>
      <c r="AF11" s="47"/>
      <c r="AG11" s="10"/>
      <c r="AH11" s="13"/>
      <c r="AI11" s="14"/>
      <c r="AJ11" s="10"/>
      <c r="AK11" s="13"/>
      <c r="AL11" s="14"/>
      <c r="AM11" s="10"/>
      <c r="AN11" s="13"/>
      <c r="AO11" s="47"/>
      <c r="AP11" s="10"/>
      <c r="AQ11" s="5"/>
      <c r="AR11" s="4"/>
      <c r="AS11" s="10"/>
      <c r="AT11" s="5"/>
      <c r="AU11" s="4"/>
      <c r="AV11" s="59"/>
      <c r="AW11" s="62"/>
      <c r="AX11" s="60"/>
      <c r="AY11" s="63"/>
      <c r="BA11" s="22" t="s">
        <v>14</v>
      </c>
      <c r="BB11" s="6"/>
      <c r="BC11" s="47"/>
      <c r="BD11" s="10"/>
      <c r="BE11" s="13"/>
      <c r="BF11" s="47"/>
      <c r="BG11" s="10"/>
      <c r="BH11" s="13"/>
      <c r="BI11" s="14"/>
      <c r="BJ11" s="10"/>
      <c r="BK11" s="13"/>
      <c r="BL11" s="14"/>
      <c r="BM11" s="10"/>
      <c r="BN11" s="13"/>
      <c r="BO11" s="47"/>
      <c r="BP11" s="10"/>
      <c r="BQ11" s="5"/>
      <c r="BR11" s="4"/>
      <c r="BS11" s="10"/>
      <c r="BT11" s="5"/>
      <c r="BU11" s="4"/>
      <c r="BV11" s="59"/>
      <c r="BW11" s="62"/>
      <c r="BX11" s="60"/>
      <c r="BY11" s="63"/>
      <c r="CA11" s="22" t="s">
        <v>14</v>
      </c>
      <c r="CB11" s="6"/>
      <c r="CC11" s="47"/>
      <c r="CD11" s="10"/>
      <c r="CE11" s="13"/>
      <c r="CF11" s="47"/>
      <c r="CG11" s="10"/>
      <c r="CH11" s="13"/>
      <c r="CI11" s="14"/>
      <c r="CJ11" s="10"/>
      <c r="CK11" s="13"/>
      <c r="CL11" s="14"/>
      <c r="CM11" s="10"/>
      <c r="CN11" s="13"/>
      <c r="CO11" s="47"/>
      <c r="CP11" s="10"/>
      <c r="CQ11" s="5"/>
      <c r="CR11" s="4"/>
      <c r="CS11" s="10"/>
      <c r="CT11" s="5"/>
      <c r="CU11" s="4"/>
      <c r="CV11" s="59"/>
      <c r="CW11" s="62"/>
      <c r="CX11" s="60"/>
      <c r="CY11" s="63"/>
      <c r="DA11" s="22" t="s">
        <v>14</v>
      </c>
      <c r="DB11" s="6"/>
      <c r="DC11" s="47"/>
      <c r="DD11" s="10"/>
      <c r="DE11" s="13"/>
      <c r="DF11" s="47"/>
      <c r="DG11" s="10"/>
      <c r="DH11" s="13"/>
      <c r="DI11" s="14"/>
      <c r="DJ11" s="10"/>
      <c r="DK11" s="13"/>
      <c r="DL11" s="14"/>
      <c r="DM11" s="10"/>
      <c r="DN11" s="13"/>
      <c r="DO11" s="47"/>
      <c r="DP11" s="10"/>
      <c r="DQ11" s="5"/>
      <c r="DR11" s="4"/>
      <c r="DS11" s="10"/>
      <c r="DT11" s="5"/>
      <c r="DU11" s="4"/>
      <c r="DV11" s="59"/>
      <c r="DW11" s="62"/>
      <c r="DX11" s="60"/>
      <c r="DY11" s="63"/>
      <c r="EA11" s="22" t="s">
        <v>14</v>
      </c>
      <c r="EB11" s="6"/>
      <c r="EC11" s="47"/>
      <c r="ED11" s="10"/>
      <c r="EE11" s="13"/>
      <c r="EF11" s="47"/>
      <c r="EG11" s="10"/>
      <c r="EH11" s="13"/>
      <c r="EI11" s="14"/>
      <c r="EJ11" s="10"/>
      <c r="EK11" s="13"/>
      <c r="EL11" s="14"/>
      <c r="EM11" s="10"/>
      <c r="EN11" s="13"/>
      <c r="EO11" s="47"/>
      <c r="EP11" s="10"/>
      <c r="EQ11" s="5"/>
      <c r="ER11" s="4"/>
      <c r="ES11" s="10"/>
      <c r="ET11" s="5"/>
      <c r="EU11" s="4"/>
      <c r="EV11" s="59"/>
      <c r="EW11" s="62"/>
      <c r="EX11" s="60"/>
      <c r="EY11" s="63"/>
    </row>
    <row r="12" spans="1:155" ht="14.15" customHeight="1" x14ac:dyDescent="0.3">
      <c r="A12" s="23" t="s">
        <v>15</v>
      </c>
      <c r="B12" s="6">
        <v>727</v>
      </c>
      <c r="C12" s="52">
        <f>F12+I12+L12+O12+R12+U12+X12</f>
        <v>3782.3029999999999</v>
      </c>
      <c r="D12" s="10">
        <f t="shared" ref="D12:D21" si="0">C12/B12*100%</f>
        <v>5.2026176066024759</v>
      </c>
      <c r="E12" s="15"/>
      <c r="F12" s="48"/>
      <c r="G12" s="10"/>
      <c r="H12" s="15"/>
      <c r="I12" s="4"/>
      <c r="J12" s="10"/>
      <c r="K12" s="15"/>
      <c r="L12" s="4"/>
      <c r="M12" s="10"/>
      <c r="N12" s="15">
        <f>SUM(AN12+BN12+DN12+EN12)</f>
        <v>727</v>
      </c>
      <c r="O12" s="48">
        <f>SUM(AO12+BO12+CO12+DO12+EO12)</f>
        <v>3782.3029999999999</v>
      </c>
      <c r="P12" s="10">
        <f>O12/N12*100%</f>
        <v>5.2026176066024759</v>
      </c>
      <c r="Q12" s="5"/>
      <c r="R12" s="4"/>
      <c r="S12" s="10"/>
      <c r="T12" s="5"/>
      <c r="U12" s="4"/>
      <c r="V12" s="59"/>
      <c r="W12" s="62"/>
      <c r="X12" s="60"/>
      <c r="Y12" s="63"/>
      <c r="AA12" s="23" t="s">
        <v>15</v>
      </c>
      <c r="AB12" s="6">
        <v>43</v>
      </c>
      <c r="AC12" s="52">
        <v>177.16900000000001</v>
      </c>
      <c r="AD12" s="10">
        <v>412</v>
      </c>
      <c r="AE12" s="15"/>
      <c r="AF12" s="48"/>
      <c r="AG12" s="10"/>
      <c r="AH12" s="15"/>
      <c r="AI12" s="4"/>
      <c r="AJ12" s="10"/>
      <c r="AK12" s="15"/>
      <c r="AL12" s="4"/>
      <c r="AM12" s="10"/>
      <c r="AN12" s="15">
        <v>43</v>
      </c>
      <c r="AO12" s="48">
        <v>177.16900000000001</v>
      </c>
      <c r="AP12" s="10">
        <v>412</v>
      </c>
      <c r="AQ12" s="5"/>
      <c r="AR12" s="4"/>
      <c r="AS12" s="10"/>
      <c r="AT12" s="5"/>
      <c r="AU12" s="4"/>
      <c r="AV12" s="59"/>
      <c r="AW12" s="62"/>
      <c r="AX12" s="60"/>
      <c r="AY12" s="63"/>
      <c r="BA12" s="23" t="s">
        <v>15</v>
      </c>
      <c r="BB12" s="6">
        <v>62</v>
      </c>
      <c r="BC12" s="52">
        <v>1194.425</v>
      </c>
      <c r="BD12" s="10">
        <f t="shared" ref="BD12:BD14" si="1">BC12/BB12*100%</f>
        <v>19.26491935483871</v>
      </c>
      <c r="BE12" s="15"/>
      <c r="BF12" s="48"/>
      <c r="BG12" s="10"/>
      <c r="BH12" s="15"/>
      <c r="BI12" s="4"/>
      <c r="BJ12" s="10"/>
      <c r="BK12" s="15"/>
      <c r="BL12" s="4"/>
      <c r="BM12" s="10"/>
      <c r="BN12" s="15">
        <v>62</v>
      </c>
      <c r="BO12" s="48">
        <v>1194.425</v>
      </c>
      <c r="BP12" s="10">
        <v>19.3</v>
      </c>
      <c r="BQ12" s="5"/>
      <c r="BR12" s="4"/>
      <c r="BS12" s="10"/>
      <c r="BT12" s="5"/>
      <c r="BU12" s="4"/>
      <c r="BV12" s="59"/>
      <c r="BW12" s="62"/>
      <c r="BX12" s="60"/>
      <c r="BY12" s="63"/>
      <c r="CA12" s="23" t="s">
        <v>15</v>
      </c>
      <c r="CB12" s="6"/>
      <c r="CC12" s="52">
        <v>1</v>
      </c>
      <c r="CD12" s="10" t="e">
        <f t="shared" ref="CD12:CD13" si="2">CC12/CB12*100%</f>
        <v>#DIV/0!</v>
      </c>
      <c r="CE12" s="15"/>
      <c r="CF12" s="48"/>
      <c r="CG12" s="10"/>
      <c r="CH12" s="15"/>
      <c r="CI12" s="4"/>
      <c r="CJ12" s="10"/>
      <c r="CK12" s="15"/>
      <c r="CL12" s="4"/>
      <c r="CM12" s="10"/>
      <c r="CN12" s="15"/>
      <c r="CO12" s="48">
        <v>1</v>
      </c>
      <c r="CP12" s="10"/>
      <c r="CQ12" s="5"/>
      <c r="CR12" s="4"/>
      <c r="CS12" s="10"/>
      <c r="CT12" s="5"/>
      <c r="CU12" s="4"/>
      <c r="CV12" s="59"/>
      <c r="CW12" s="62"/>
      <c r="CX12" s="60"/>
      <c r="CY12" s="63"/>
      <c r="DA12" s="23" t="s">
        <v>15</v>
      </c>
      <c r="DB12" s="6">
        <v>163</v>
      </c>
      <c r="DC12" s="52">
        <v>235.709</v>
      </c>
      <c r="DD12" s="10">
        <v>1.4</v>
      </c>
      <c r="DE12" s="15"/>
      <c r="DF12" s="48"/>
      <c r="DG12" s="10"/>
      <c r="DH12" s="15"/>
      <c r="DI12" s="4"/>
      <c r="DJ12" s="10"/>
      <c r="DK12" s="15"/>
      <c r="DL12" s="4"/>
      <c r="DM12" s="10"/>
      <c r="DN12" s="15">
        <v>163</v>
      </c>
      <c r="DO12" s="48">
        <v>235.709</v>
      </c>
      <c r="DP12" s="10">
        <v>1.4</v>
      </c>
      <c r="DQ12" s="5"/>
      <c r="DR12" s="4"/>
      <c r="DS12" s="10"/>
      <c r="DT12" s="5"/>
      <c r="DU12" s="4"/>
      <c r="DV12" s="59"/>
      <c r="DW12" s="62"/>
      <c r="DX12" s="60"/>
      <c r="DY12" s="63"/>
      <c r="EA12" s="23" t="s">
        <v>15</v>
      </c>
      <c r="EB12" s="6">
        <v>459</v>
      </c>
      <c r="EC12" s="52">
        <v>2220</v>
      </c>
      <c r="ED12" s="10">
        <v>483.7</v>
      </c>
      <c r="EE12" s="15"/>
      <c r="EF12" s="48"/>
      <c r="EG12" s="10"/>
      <c r="EH12" s="15"/>
      <c r="EI12" s="4"/>
      <c r="EJ12" s="10"/>
      <c r="EK12" s="15"/>
      <c r="EL12" s="4"/>
      <c r="EM12" s="10"/>
      <c r="EN12" s="15">
        <v>459</v>
      </c>
      <c r="EO12" s="48">
        <v>2174</v>
      </c>
      <c r="EP12" s="10">
        <v>473.6</v>
      </c>
      <c r="EQ12" s="5"/>
      <c r="ER12" s="4"/>
      <c r="ES12" s="10"/>
      <c r="ET12" s="5"/>
      <c r="EU12" s="4"/>
      <c r="EV12" s="59"/>
      <c r="EW12" s="62"/>
      <c r="EX12" s="60"/>
      <c r="EY12" s="63"/>
    </row>
    <row r="13" spans="1:155" ht="14.15" customHeight="1" x14ac:dyDescent="0.3">
      <c r="A13" s="23" t="s">
        <v>18</v>
      </c>
      <c r="B13" s="6">
        <f>SUM(E13+H13+K13+N13+Q13+T13+W13)</f>
        <v>8608</v>
      </c>
      <c r="C13" s="52">
        <f>F13+I13+L13+O13+R13+U13+X13</f>
        <v>6252.6360000000004</v>
      </c>
      <c r="D13" s="10">
        <f t="shared" si="0"/>
        <v>0.7263750000000001</v>
      </c>
      <c r="E13" s="15"/>
      <c r="F13" s="48"/>
      <c r="G13" s="10"/>
      <c r="H13" s="15"/>
      <c r="I13" s="4"/>
      <c r="J13" s="10"/>
      <c r="K13" s="15"/>
      <c r="L13" s="4"/>
      <c r="M13" s="10"/>
      <c r="N13" s="15">
        <f>SUM(AN13+BN13+CN13+DN13+EN13)</f>
        <v>4951</v>
      </c>
      <c r="O13" s="48">
        <f t="shared" ref="O13:O17" si="3">SUM(AO13+BO13+CO13+DO13+EO13)</f>
        <v>3805.1360000000004</v>
      </c>
      <c r="P13" s="10">
        <f>O13/N13*100%</f>
        <v>0.76855907897394471</v>
      </c>
      <c r="Q13" s="5"/>
      <c r="R13" s="4"/>
      <c r="S13" s="10"/>
      <c r="T13" s="5"/>
      <c r="U13" s="4"/>
      <c r="V13" s="59"/>
      <c r="W13" s="62">
        <f t="shared" ref="W13:X16" si="4">SUM(AW13+BW13+CW13+DW13+EW13)</f>
        <v>3657</v>
      </c>
      <c r="X13" s="60">
        <f t="shared" si="4"/>
        <v>2447.5</v>
      </c>
      <c r="Y13" s="63">
        <v>60.5</v>
      </c>
      <c r="AA13" s="23" t="s">
        <v>18</v>
      </c>
      <c r="AB13" s="6">
        <v>8608</v>
      </c>
      <c r="AC13" s="52">
        <v>5102.3649999999998</v>
      </c>
      <c r="AD13" s="10">
        <v>59.3</v>
      </c>
      <c r="AE13" s="15"/>
      <c r="AF13" s="48"/>
      <c r="AG13" s="10"/>
      <c r="AH13" s="15"/>
      <c r="AI13" s="4"/>
      <c r="AJ13" s="10"/>
      <c r="AK13" s="15"/>
      <c r="AL13" s="4"/>
      <c r="AM13" s="10"/>
      <c r="AN13" s="15">
        <v>4951</v>
      </c>
      <c r="AO13" s="48">
        <v>2654.82</v>
      </c>
      <c r="AP13" s="10">
        <v>53.6</v>
      </c>
      <c r="AQ13" s="5"/>
      <c r="AR13" s="4"/>
      <c r="AS13" s="10"/>
      <c r="AT13" s="5"/>
      <c r="AU13" s="4"/>
      <c r="AV13" s="59"/>
      <c r="AW13" s="62">
        <v>3657</v>
      </c>
      <c r="AX13" s="60">
        <v>2447.5</v>
      </c>
      <c r="AY13" s="63">
        <v>66.900000000000006</v>
      </c>
      <c r="BA13" s="23" t="s">
        <v>18</v>
      </c>
      <c r="BB13" s="6"/>
      <c r="BC13" s="52">
        <v>181.916</v>
      </c>
      <c r="BD13" s="10" t="e">
        <f t="shared" si="1"/>
        <v>#DIV/0!</v>
      </c>
      <c r="BE13" s="15"/>
      <c r="BF13" s="48"/>
      <c r="BG13" s="10"/>
      <c r="BH13" s="15"/>
      <c r="BI13" s="4"/>
      <c r="BJ13" s="10"/>
      <c r="BK13" s="15"/>
      <c r="BL13" s="4"/>
      <c r="BM13" s="10"/>
      <c r="BN13" s="15"/>
      <c r="BO13" s="48">
        <v>181.9</v>
      </c>
      <c r="BP13" s="10"/>
      <c r="BQ13" s="5"/>
      <c r="BR13" s="4"/>
      <c r="BS13" s="10"/>
      <c r="BT13" s="5"/>
      <c r="BU13" s="4"/>
      <c r="BV13" s="59"/>
      <c r="BW13" s="62"/>
      <c r="BX13" s="60"/>
      <c r="BY13" s="63"/>
      <c r="CA13" s="23" t="s">
        <v>18</v>
      </c>
      <c r="CB13" s="6"/>
      <c r="CC13" s="52"/>
      <c r="CD13" s="10" t="e">
        <f t="shared" si="2"/>
        <v>#DIV/0!</v>
      </c>
      <c r="CE13" s="15"/>
      <c r="CF13" s="48"/>
      <c r="CG13" s="10"/>
      <c r="CH13" s="15"/>
      <c r="CI13" s="4"/>
      <c r="CJ13" s="10"/>
      <c r="CK13" s="15"/>
      <c r="CL13" s="4"/>
      <c r="CM13" s="10"/>
      <c r="CN13" s="15"/>
      <c r="CO13" s="48"/>
      <c r="CP13" s="10"/>
      <c r="CQ13" s="5"/>
      <c r="CR13" s="4"/>
      <c r="CS13" s="10"/>
      <c r="CT13" s="5"/>
      <c r="CU13" s="4"/>
      <c r="CV13" s="59"/>
      <c r="CW13" s="62"/>
      <c r="CX13" s="60"/>
      <c r="CY13" s="63"/>
      <c r="DA13" s="23" t="s">
        <v>18</v>
      </c>
      <c r="DB13" s="6"/>
      <c r="DC13" s="52">
        <v>48.415999999999997</v>
      </c>
      <c r="DD13" s="10" t="e">
        <f t="shared" ref="DD13" si="5">DC13/DB13*100%</f>
        <v>#DIV/0!</v>
      </c>
      <c r="DE13" s="15"/>
      <c r="DF13" s="48"/>
      <c r="DG13" s="10"/>
      <c r="DH13" s="15"/>
      <c r="DI13" s="4"/>
      <c r="DJ13" s="10"/>
      <c r="DK13" s="15"/>
      <c r="DL13" s="4"/>
      <c r="DM13" s="10"/>
      <c r="DN13" s="15"/>
      <c r="DO13" s="48">
        <v>48.415999999999997</v>
      </c>
      <c r="DP13" s="10"/>
      <c r="DQ13" s="5"/>
      <c r="DR13" s="4"/>
      <c r="DS13" s="10"/>
      <c r="DT13" s="5"/>
      <c r="DU13" s="4"/>
      <c r="DV13" s="59"/>
      <c r="DW13" s="62"/>
      <c r="DX13" s="60"/>
      <c r="DY13" s="63"/>
      <c r="EA13" s="23" t="s">
        <v>18</v>
      </c>
      <c r="EB13" s="6"/>
      <c r="EC13" s="52">
        <v>920</v>
      </c>
      <c r="ED13" s="10" t="e">
        <f t="shared" ref="ED13" si="6">EC13/EB13*100%</f>
        <v>#DIV/0!</v>
      </c>
      <c r="EE13" s="15"/>
      <c r="EF13" s="48"/>
      <c r="EG13" s="10"/>
      <c r="EH13" s="15"/>
      <c r="EI13" s="4"/>
      <c r="EJ13" s="10"/>
      <c r="EK13" s="15"/>
      <c r="EL13" s="4"/>
      <c r="EM13" s="10"/>
      <c r="EN13" s="15"/>
      <c r="EO13" s="48">
        <v>920</v>
      </c>
      <c r="EP13" s="10"/>
      <c r="EQ13" s="5"/>
      <c r="ER13" s="4"/>
      <c r="ES13" s="10"/>
      <c r="ET13" s="5"/>
      <c r="EU13" s="4"/>
      <c r="EV13" s="59"/>
      <c r="EW13" s="62"/>
      <c r="EX13" s="60"/>
      <c r="EY13" s="63"/>
    </row>
    <row r="14" spans="1:155" ht="14.15" customHeight="1" x14ac:dyDescent="0.3">
      <c r="A14" s="23" t="s">
        <v>19</v>
      </c>
      <c r="B14" s="6">
        <f>E14+H14+K14+N14+Q14+T14+W14</f>
        <v>17895</v>
      </c>
      <c r="C14" s="52">
        <f>F14+I14+L14+O14+R14+X14</f>
        <v>11289.855</v>
      </c>
      <c r="D14" s="10">
        <f t="shared" si="0"/>
        <v>0.63089438390611896</v>
      </c>
      <c r="E14" s="15"/>
      <c r="F14" s="48"/>
      <c r="G14" s="10"/>
      <c r="H14" s="15">
        <f>SUM(AH14+BH14+CH14+DH14+EH14)</f>
        <v>0</v>
      </c>
      <c r="I14" s="4"/>
      <c r="J14" s="10"/>
      <c r="K14" s="15">
        <f>SUM(AK14+BK14+CK14+DK14+EK14)</f>
        <v>68</v>
      </c>
      <c r="L14" s="4"/>
      <c r="M14" s="10"/>
      <c r="N14" s="15">
        <f>SUM(AN14+BN14+CN14+DN14+EN14)</f>
        <v>17468</v>
      </c>
      <c r="O14" s="48">
        <f t="shared" si="3"/>
        <v>10478.834999999999</v>
      </c>
      <c r="P14" s="10">
        <f>O14/N14*100%</f>
        <v>0.59988750858713069</v>
      </c>
      <c r="Q14" s="5"/>
      <c r="R14" s="4"/>
      <c r="S14" s="10"/>
      <c r="T14" s="5"/>
      <c r="U14" s="4">
        <f>SUM(AU14+BU14+CU14+DU14+EU14)</f>
        <v>49</v>
      </c>
      <c r="V14" s="59"/>
      <c r="W14" s="62">
        <f t="shared" si="4"/>
        <v>359</v>
      </c>
      <c r="X14" s="60">
        <f t="shared" si="4"/>
        <v>811.02</v>
      </c>
      <c r="Y14" s="63">
        <v>0.6</v>
      </c>
      <c r="AA14" s="23" t="s">
        <v>19</v>
      </c>
      <c r="AB14" s="6"/>
      <c r="AC14" s="52">
        <v>571.00099999999998</v>
      </c>
      <c r="AD14" s="10" t="e">
        <f t="shared" ref="AD14" si="7">AC14/AB14*100%</f>
        <v>#DIV/0!</v>
      </c>
      <c r="AE14" s="15"/>
      <c r="AF14" s="48"/>
      <c r="AG14" s="10"/>
      <c r="AH14" s="15"/>
      <c r="AI14" s="4"/>
      <c r="AJ14" s="10"/>
      <c r="AK14" s="15"/>
      <c r="AL14" s="4"/>
      <c r="AM14" s="10"/>
      <c r="AN14" s="15"/>
      <c r="AO14" s="48">
        <v>64.5</v>
      </c>
      <c r="AP14" s="10"/>
      <c r="AQ14" s="5"/>
      <c r="AR14" s="4"/>
      <c r="AS14" s="10"/>
      <c r="AT14" s="5"/>
      <c r="AU14" s="4"/>
      <c r="AV14" s="59"/>
      <c r="AW14" s="62"/>
      <c r="AX14" s="60">
        <v>506.5</v>
      </c>
      <c r="AY14" s="63"/>
      <c r="BA14" s="23" t="s">
        <v>19</v>
      </c>
      <c r="BB14" s="6">
        <v>5976</v>
      </c>
      <c r="BC14" s="52">
        <v>3465.7449999999999</v>
      </c>
      <c r="BD14" s="10">
        <f t="shared" si="1"/>
        <v>0.57994394243641234</v>
      </c>
      <c r="BE14" s="15"/>
      <c r="BF14" s="48"/>
      <c r="BG14" s="10"/>
      <c r="BH14" s="15"/>
      <c r="BI14" s="4"/>
      <c r="BJ14" s="10"/>
      <c r="BK14" s="15"/>
      <c r="BL14" s="4"/>
      <c r="BM14" s="10"/>
      <c r="BN14" s="15">
        <v>5617</v>
      </c>
      <c r="BO14" s="48">
        <v>3161.2249999999999</v>
      </c>
      <c r="BP14" s="10">
        <v>0.6</v>
      </c>
      <c r="BQ14" s="5"/>
      <c r="BR14" s="4"/>
      <c r="BS14" s="10"/>
      <c r="BT14" s="5"/>
      <c r="BU14" s="4"/>
      <c r="BV14" s="59"/>
      <c r="BW14" s="62">
        <v>359</v>
      </c>
      <c r="BX14" s="60">
        <v>304.52</v>
      </c>
      <c r="BY14" s="63">
        <v>0.8</v>
      </c>
      <c r="CA14" s="23" t="s">
        <v>19</v>
      </c>
      <c r="CB14" s="6">
        <v>1823</v>
      </c>
      <c r="CC14" s="52">
        <v>1299</v>
      </c>
      <c r="CD14" s="10">
        <v>71</v>
      </c>
      <c r="CE14" s="15"/>
      <c r="CF14" s="48"/>
      <c r="CG14" s="10"/>
      <c r="CH14" s="15"/>
      <c r="CI14" s="4"/>
      <c r="CJ14" s="10"/>
      <c r="CK14" s="15">
        <v>68</v>
      </c>
      <c r="CL14" s="4"/>
      <c r="CM14" s="10"/>
      <c r="CN14" s="15">
        <v>55</v>
      </c>
      <c r="CO14" s="48">
        <v>110</v>
      </c>
      <c r="CP14" s="10">
        <v>22</v>
      </c>
      <c r="CQ14" s="5"/>
      <c r="CR14" s="4"/>
      <c r="CS14" s="10"/>
      <c r="CT14" s="5"/>
      <c r="CU14" s="4"/>
      <c r="CV14" s="59"/>
      <c r="CW14" s="62"/>
      <c r="CX14" s="60"/>
      <c r="CY14" s="63"/>
      <c r="DA14" s="23" t="s">
        <v>19</v>
      </c>
      <c r="DB14" s="6">
        <v>1500</v>
      </c>
      <c r="DC14" s="52">
        <v>1197.1099999999999</v>
      </c>
      <c r="DD14" s="10">
        <v>0.8</v>
      </c>
      <c r="DE14" s="15"/>
      <c r="DF14" s="48"/>
      <c r="DG14" s="10"/>
      <c r="DH14" s="15"/>
      <c r="DI14" s="4"/>
      <c r="DJ14" s="10"/>
      <c r="DK14" s="15"/>
      <c r="DL14" s="4"/>
      <c r="DM14" s="10"/>
      <c r="DN14" s="15">
        <v>1500</v>
      </c>
      <c r="DO14" s="48">
        <v>1197.1099999999999</v>
      </c>
      <c r="DP14" s="10">
        <v>0.8</v>
      </c>
      <c r="DQ14" s="5"/>
      <c r="DR14" s="4"/>
      <c r="DS14" s="10"/>
      <c r="DT14" s="5"/>
      <c r="DU14" s="4"/>
      <c r="DV14" s="59"/>
      <c r="DW14" s="62"/>
      <c r="DX14" s="60"/>
      <c r="DY14" s="63"/>
      <c r="EA14" s="23" t="s">
        <v>19</v>
      </c>
      <c r="EB14" s="6">
        <v>16365</v>
      </c>
      <c r="EC14" s="52">
        <v>14950</v>
      </c>
      <c r="ED14" s="10">
        <v>91.4</v>
      </c>
      <c r="EE14" s="15"/>
      <c r="EF14" s="48"/>
      <c r="EG14" s="10"/>
      <c r="EH14" s="15"/>
      <c r="EI14" s="4"/>
      <c r="EJ14" s="10"/>
      <c r="EK14" s="15"/>
      <c r="EL14" s="4"/>
      <c r="EM14" s="10"/>
      <c r="EN14" s="15">
        <v>10296</v>
      </c>
      <c r="EO14" s="48">
        <v>5946</v>
      </c>
      <c r="EP14" s="10">
        <v>57.8</v>
      </c>
      <c r="EQ14" s="5"/>
      <c r="ER14" s="4"/>
      <c r="ES14" s="10"/>
      <c r="ET14" s="5"/>
      <c r="EU14" s="4">
        <v>49</v>
      </c>
      <c r="EV14" s="59"/>
      <c r="EW14" s="62"/>
      <c r="EX14" s="60"/>
      <c r="EY14" s="63"/>
    </row>
    <row r="15" spans="1:155" ht="14.15" customHeight="1" x14ac:dyDescent="0.3">
      <c r="A15" s="23" t="s">
        <v>16</v>
      </c>
      <c r="B15" s="6">
        <f t="shared" ref="B15:C19" si="8">E15+H15+K15+N15+Q15+T15</f>
        <v>0</v>
      </c>
      <c r="C15" s="52">
        <f>F15+I15+L15+O15+R15+U15+X15</f>
        <v>0</v>
      </c>
      <c r="D15" s="10"/>
      <c r="E15" s="15"/>
      <c r="F15" s="48"/>
      <c r="G15" s="10"/>
      <c r="H15" s="15"/>
      <c r="I15" s="4"/>
      <c r="J15" s="10"/>
      <c r="K15" s="15"/>
      <c r="L15" s="4"/>
      <c r="M15" s="10"/>
      <c r="N15" s="15">
        <f>SUM(AN15+BN15+CN15+DN15+EN15)</f>
        <v>0</v>
      </c>
      <c r="O15" s="48">
        <f t="shared" si="3"/>
        <v>0</v>
      </c>
      <c r="P15" s="10"/>
      <c r="Q15" s="5"/>
      <c r="R15" s="4"/>
      <c r="S15" s="10"/>
      <c r="T15" s="5"/>
      <c r="U15" s="4"/>
      <c r="V15" s="59"/>
      <c r="W15" s="62">
        <f t="shared" si="4"/>
        <v>0</v>
      </c>
      <c r="X15" s="60">
        <f t="shared" si="4"/>
        <v>0</v>
      </c>
      <c r="Y15" s="63"/>
      <c r="AA15" s="23" t="s">
        <v>16</v>
      </c>
      <c r="AB15" s="6">
        <f t="shared" ref="AB15" si="9">AE15+AH15+AK15+AN15+AQ15+AT15</f>
        <v>0</v>
      </c>
      <c r="AC15" s="52"/>
      <c r="AD15" s="10"/>
      <c r="AE15" s="15"/>
      <c r="AF15" s="48"/>
      <c r="AG15" s="10"/>
      <c r="AH15" s="15"/>
      <c r="AI15" s="4"/>
      <c r="AJ15" s="10"/>
      <c r="AK15" s="15"/>
      <c r="AL15" s="4"/>
      <c r="AM15" s="10"/>
      <c r="AN15" s="15">
        <v>0</v>
      </c>
      <c r="AO15" s="48"/>
      <c r="AP15" s="10"/>
      <c r="AQ15" s="5"/>
      <c r="AR15" s="4"/>
      <c r="AS15" s="10"/>
      <c r="AT15" s="5"/>
      <c r="AU15" s="4"/>
      <c r="AV15" s="59"/>
      <c r="AW15" s="62"/>
      <c r="AX15" s="60"/>
      <c r="AY15" s="63"/>
      <c r="BA15" s="23" t="s">
        <v>16</v>
      </c>
      <c r="BB15" s="6">
        <f t="shared" ref="BB15" si="10">BE15+BH15+BK15+BN15+BQ15+BT15</f>
        <v>0</v>
      </c>
      <c r="BC15" s="52"/>
      <c r="BD15" s="10"/>
      <c r="BE15" s="15"/>
      <c r="BF15" s="48"/>
      <c r="BG15" s="10"/>
      <c r="BH15" s="15"/>
      <c r="BI15" s="4"/>
      <c r="BJ15" s="10"/>
      <c r="BK15" s="15"/>
      <c r="BL15" s="4"/>
      <c r="BM15" s="10"/>
      <c r="BN15" s="15">
        <v>0</v>
      </c>
      <c r="BO15" s="48"/>
      <c r="BP15" s="10"/>
      <c r="BQ15" s="5"/>
      <c r="BR15" s="4"/>
      <c r="BS15" s="10"/>
      <c r="BT15" s="5"/>
      <c r="BU15" s="4"/>
      <c r="BV15" s="59"/>
      <c r="BW15" s="62"/>
      <c r="BX15" s="60"/>
      <c r="BY15" s="63"/>
      <c r="CA15" s="23" t="s">
        <v>16</v>
      </c>
      <c r="CB15" s="6">
        <f t="shared" ref="CB15" si="11">CE15+CH15+CK15+CN15+CQ15+CT15</f>
        <v>0</v>
      </c>
      <c r="CC15" s="52"/>
      <c r="CD15" s="10"/>
      <c r="CE15" s="15"/>
      <c r="CF15" s="48"/>
      <c r="CG15" s="10"/>
      <c r="CH15" s="15"/>
      <c r="CI15" s="4"/>
      <c r="CJ15" s="10"/>
      <c r="CK15" s="15"/>
      <c r="CL15" s="4"/>
      <c r="CM15" s="10"/>
      <c r="CN15" s="15">
        <v>0</v>
      </c>
      <c r="CO15" s="48"/>
      <c r="CP15" s="10"/>
      <c r="CQ15" s="5"/>
      <c r="CR15" s="4"/>
      <c r="CS15" s="10"/>
      <c r="CT15" s="5"/>
      <c r="CU15" s="4"/>
      <c r="CV15" s="59"/>
      <c r="CW15" s="62"/>
      <c r="CX15" s="60"/>
      <c r="CY15" s="63"/>
      <c r="DA15" s="23" t="s">
        <v>16</v>
      </c>
      <c r="DB15" s="6">
        <f t="shared" ref="DB15" si="12">DE15+DH15+DK15+DN15+DQ15+DT15</f>
        <v>0</v>
      </c>
      <c r="DC15" s="52"/>
      <c r="DD15" s="10"/>
      <c r="DE15" s="15"/>
      <c r="DF15" s="48"/>
      <c r="DG15" s="10"/>
      <c r="DH15" s="15"/>
      <c r="DI15" s="4"/>
      <c r="DJ15" s="10"/>
      <c r="DK15" s="15"/>
      <c r="DL15" s="4"/>
      <c r="DM15" s="10"/>
      <c r="DN15" s="15">
        <v>0</v>
      </c>
      <c r="DO15" s="48"/>
      <c r="DP15" s="10"/>
      <c r="DQ15" s="5"/>
      <c r="DR15" s="4"/>
      <c r="DS15" s="10"/>
      <c r="DT15" s="5"/>
      <c r="DU15" s="4"/>
      <c r="DV15" s="59"/>
      <c r="DW15" s="62"/>
      <c r="DX15" s="60"/>
      <c r="DY15" s="63"/>
      <c r="EA15" s="23" t="s">
        <v>16</v>
      </c>
      <c r="EB15" s="6">
        <f t="shared" ref="EB15" si="13">EE15+EH15+EK15+EN15+EQ15+ET15</f>
        <v>0</v>
      </c>
      <c r="EC15" s="52"/>
      <c r="ED15" s="10"/>
      <c r="EE15" s="15"/>
      <c r="EF15" s="48"/>
      <c r="EG15" s="10"/>
      <c r="EH15" s="15"/>
      <c r="EI15" s="4"/>
      <c r="EJ15" s="10"/>
      <c r="EK15" s="15"/>
      <c r="EL15" s="4"/>
      <c r="EM15" s="10"/>
      <c r="EN15" s="15">
        <v>0</v>
      </c>
      <c r="EO15" s="48"/>
      <c r="EP15" s="10"/>
      <c r="EQ15" s="5"/>
      <c r="ER15" s="4"/>
      <c r="ES15" s="10"/>
      <c r="ET15" s="5"/>
      <c r="EU15" s="4"/>
      <c r="EV15" s="59"/>
      <c r="EW15" s="62"/>
      <c r="EX15" s="60"/>
      <c r="EY15" s="63"/>
    </row>
    <row r="16" spans="1:155" ht="14.15" customHeight="1" x14ac:dyDescent="0.3">
      <c r="A16" s="23" t="s">
        <v>17</v>
      </c>
      <c r="B16" s="6">
        <f>E16+H16+K16+N16+Q16+T16+W16</f>
        <v>505</v>
      </c>
      <c r="C16" s="52">
        <f>F16+I16+L16+O16+R16+U16+X16</f>
        <v>500.63499999999999</v>
      </c>
      <c r="D16" s="10">
        <f t="shared" si="0"/>
        <v>0.99135643564356435</v>
      </c>
      <c r="E16" s="15"/>
      <c r="F16" s="4"/>
      <c r="G16" s="10"/>
      <c r="H16" s="15"/>
      <c r="I16" s="4"/>
      <c r="J16" s="10"/>
      <c r="K16" s="15"/>
      <c r="L16" s="4"/>
      <c r="M16" s="10"/>
      <c r="N16" s="15">
        <f>SUM(AN16+BN16+CN16+DN16+EN16)</f>
        <v>205</v>
      </c>
      <c r="O16" s="48">
        <f t="shared" si="3"/>
        <v>193.19200000000001</v>
      </c>
      <c r="P16" s="10">
        <f>O16/N16*100%</f>
        <v>0.94240000000000002</v>
      </c>
      <c r="Q16" s="5"/>
      <c r="R16" s="4"/>
      <c r="S16" s="10"/>
      <c r="T16" s="5"/>
      <c r="U16" s="4"/>
      <c r="V16" s="59"/>
      <c r="W16" s="62">
        <f t="shared" si="4"/>
        <v>300</v>
      </c>
      <c r="X16" s="60">
        <f t="shared" si="4"/>
        <v>307.44299999999998</v>
      </c>
      <c r="Y16" s="63"/>
      <c r="AA16" s="23" t="s">
        <v>17</v>
      </c>
      <c r="AB16" s="6">
        <v>500</v>
      </c>
      <c r="AC16" s="52">
        <v>374.423</v>
      </c>
      <c r="AD16" s="10">
        <v>74.900000000000006</v>
      </c>
      <c r="AE16" s="15"/>
      <c r="AF16" s="4"/>
      <c r="AG16" s="10"/>
      <c r="AH16" s="15"/>
      <c r="AI16" s="4"/>
      <c r="AJ16" s="10"/>
      <c r="AK16" s="15"/>
      <c r="AL16" s="4"/>
      <c r="AM16" s="10"/>
      <c r="AN16" s="15">
        <v>200</v>
      </c>
      <c r="AO16" s="48">
        <v>91.94</v>
      </c>
      <c r="AP16" s="10">
        <v>46</v>
      </c>
      <c r="AQ16" s="5"/>
      <c r="AR16" s="4"/>
      <c r="AS16" s="10"/>
      <c r="AT16" s="5"/>
      <c r="AU16" s="4"/>
      <c r="AV16" s="59"/>
      <c r="AW16" s="62">
        <v>300</v>
      </c>
      <c r="AX16" s="60">
        <v>282.483</v>
      </c>
      <c r="AY16" s="63">
        <v>94.2</v>
      </c>
      <c r="BA16" s="23" t="s">
        <v>17</v>
      </c>
      <c r="BB16" s="6"/>
      <c r="BC16" s="52">
        <v>95.212199999999996</v>
      </c>
      <c r="BD16" s="10" t="e">
        <f t="shared" ref="BD16:BD17" si="14">BC16/BB16*100%</f>
        <v>#DIV/0!</v>
      </c>
      <c r="BE16" s="15"/>
      <c r="BF16" s="4"/>
      <c r="BG16" s="10"/>
      <c r="BH16" s="15"/>
      <c r="BI16" s="4"/>
      <c r="BJ16" s="10"/>
      <c r="BK16" s="15"/>
      <c r="BL16" s="4"/>
      <c r="BM16" s="10"/>
      <c r="BN16" s="15"/>
      <c r="BO16" s="48">
        <v>70.251999999999995</v>
      </c>
      <c r="BP16" s="10"/>
      <c r="BQ16" s="5"/>
      <c r="BR16" s="4"/>
      <c r="BS16" s="10"/>
      <c r="BT16" s="5"/>
      <c r="BU16" s="4"/>
      <c r="BV16" s="59"/>
      <c r="BW16" s="62"/>
      <c r="BX16" s="60">
        <v>24.96</v>
      </c>
      <c r="BY16" s="63"/>
      <c r="CA16" s="23" t="s">
        <v>17</v>
      </c>
      <c r="CB16" s="6"/>
      <c r="CC16" s="52">
        <v>11</v>
      </c>
      <c r="CD16" s="10" t="e">
        <f t="shared" ref="CD16" si="15">CC16/CB16*100%</f>
        <v>#DIV/0!</v>
      </c>
      <c r="CE16" s="15"/>
      <c r="CF16" s="4"/>
      <c r="CG16" s="10"/>
      <c r="CH16" s="15"/>
      <c r="CI16" s="4"/>
      <c r="CJ16" s="10"/>
      <c r="CK16" s="15"/>
      <c r="CL16" s="4"/>
      <c r="CM16" s="10"/>
      <c r="CN16" s="15"/>
      <c r="CO16" s="48"/>
      <c r="CP16" s="10"/>
      <c r="CQ16" s="5"/>
      <c r="CR16" s="4"/>
      <c r="CS16" s="10"/>
      <c r="CT16" s="5"/>
      <c r="CU16" s="4"/>
      <c r="CV16" s="59"/>
      <c r="CW16" s="62"/>
      <c r="CX16" s="60"/>
      <c r="CY16" s="63"/>
      <c r="DA16" s="23" t="s">
        <v>17</v>
      </c>
      <c r="DB16" s="6"/>
      <c r="DC16" s="52"/>
      <c r="DD16" s="10" t="e">
        <f t="shared" ref="DD16" si="16">DC16/DB16*100%</f>
        <v>#DIV/0!</v>
      </c>
      <c r="DE16" s="15"/>
      <c r="DF16" s="4"/>
      <c r="DG16" s="10"/>
      <c r="DH16" s="15"/>
      <c r="DI16" s="4"/>
      <c r="DJ16" s="10"/>
      <c r="DK16" s="15"/>
      <c r="DL16" s="4"/>
      <c r="DM16" s="10"/>
      <c r="DN16" s="15"/>
      <c r="DO16" s="48"/>
      <c r="DP16" s="10"/>
      <c r="DQ16" s="5"/>
      <c r="DR16" s="4"/>
      <c r="DS16" s="10"/>
      <c r="DT16" s="5"/>
      <c r="DU16" s="4"/>
      <c r="DV16" s="59"/>
      <c r="DW16" s="62"/>
      <c r="DX16" s="60"/>
      <c r="DY16" s="63"/>
      <c r="EA16" s="23" t="s">
        <v>17</v>
      </c>
      <c r="EB16" s="6">
        <v>5</v>
      </c>
      <c r="EC16" s="52">
        <v>163</v>
      </c>
      <c r="ED16" s="10">
        <v>3260</v>
      </c>
      <c r="EE16" s="15"/>
      <c r="EF16" s="4"/>
      <c r="EG16" s="10"/>
      <c r="EH16" s="15"/>
      <c r="EI16" s="4"/>
      <c r="EJ16" s="10"/>
      <c r="EK16" s="15"/>
      <c r="EL16" s="4"/>
      <c r="EM16" s="10"/>
      <c r="EN16" s="15">
        <v>5</v>
      </c>
      <c r="EO16" s="48">
        <v>31</v>
      </c>
      <c r="EP16" s="10">
        <v>620</v>
      </c>
      <c r="EQ16" s="5"/>
      <c r="ER16" s="4"/>
      <c r="ES16" s="10"/>
      <c r="ET16" s="5"/>
      <c r="EU16" s="4"/>
      <c r="EV16" s="59"/>
      <c r="EW16" s="62"/>
      <c r="EX16" s="60"/>
      <c r="EY16" s="63"/>
    </row>
    <row r="17" spans="1:155" ht="33" customHeight="1" x14ac:dyDescent="0.3">
      <c r="A17" s="27" t="s">
        <v>20</v>
      </c>
      <c r="B17" s="6">
        <f>E17+H17+K17+N17+Q17+T17+W17</f>
        <v>62</v>
      </c>
      <c r="C17" s="52">
        <f>F17+I17+L17+O17+R17+U17+X17</f>
        <v>1194.425</v>
      </c>
      <c r="D17" s="10">
        <f>G17+J17+M17+P17+S17+V17+Y17</f>
        <v>19.26491935483871</v>
      </c>
      <c r="E17" s="15"/>
      <c r="F17" s="4"/>
      <c r="G17" s="10"/>
      <c r="H17" s="15"/>
      <c r="I17" s="4"/>
      <c r="J17" s="10"/>
      <c r="K17" s="15"/>
      <c r="L17" s="4"/>
      <c r="M17" s="10"/>
      <c r="N17" s="15">
        <f>SUM(AN17+BN17+CN17+DN17+EN17)</f>
        <v>62</v>
      </c>
      <c r="O17" s="48">
        <f t="shared" si="3"/>
        <v>1194.425</v>
      </c>
      <c r="P17" s="10">
        <f>O17/N17*100%</f>
        <v>19.26491935483871</v>
      </c>
      <c r="Q17" s="5"/>
      <c r="R17" s="4"/>
      <c r="S17" s="10"/>
      <c r="T17" s="5"/>
      <c r="U17" s="4"/>
      <c r="V17" s="59"/>
      <c r="W17" s="62"/>
      <c r="X17" s="60"/>
      <c r="Y17" s="63"/>
      <c r="AA17" s="27" t="s">
        <v>20</v>
      </c>
      <c r="AB17" s="6"/>
      <c r="AC17" s="52"/>
      <c r="AD17" s="10"/>
      <c r="AE17" s="15"/>
      <c r="AF17" s="4"/>
      <c r="AG17" s="10"/>
      <c r="AH17" s="15"/>
      <c r="AI17" s="4"/>
      <c r="AJ17" s="10"/>
      <c r="AK17" s="15"/>
      <c r="AL17" s="4"/>
      <c r="AM17" s="10"/>
      <c r="AN17" s="15"/>
      <c r="AO17" s="48"/>
      <c r="AP17" s="10"/>
      <c r="AQ17" s="5"/>
      <c r="AR17" s="4"/>
      <c r="AS17" s="10"/>
      <c r="AT17" s="5"/>
      <c r="AU17" s="4"/>
      <c r="AV17" s="59"/>
      <c r="AW17" s="62"/>
      <c r="AX17" s="60"/>
      <c r="AY17" s="63"/>
      <c r="BA17" s="27" t="s">
        <v>20</v>
      </c>
      <c r="BB17" s="6">
        <v>62</v>
      </c>
      <c r="BC17" s="52">
        <v>1194.425</v>
      </c>
      <c r="BD17" s="10">
        <f t="shared" si="14"/>
        <v>19.26491935483871</v>
      </c>
      <c r="BE17" s="15"/>
      <c r="BF17" s="4"/>
      <c r="BG17" s="10"/>
      <c r="BH17" s="15"/>
      <c r="BI17" s="4"/>
      <c r="BJ17" s="10"/>
      <c r="BK17" s="15"/>
      <c r="BL17" s="4"/>
      <c r="BM17" s="10"/>
      <c r="BN17" s="15">
        <v>62</v>
      </c>
      <c r="BO17" s="48">
        <v>1194.425</v>
      </c>
      <c r="BP17" s="10"/>
      <c r="BQ17" s="5"/>
      <c r="BR17" s="4"/>
      <c r="BS17" s="10"/>
      <c r="BT17" s="5"/>
      <c r="BU17" s="4"/>
      <c r="BV17" s="59"/>
      <c r="BW17" s="62"/>
      <c r="BX17" s="60"/>
      <c r="BY17" s="63"/>
      <c r="CA17" s="27" t="s">
        <v>20</v>
      </c>
      <c r="CB17" s="6"/>
      <c r="CC17" s="52"/>
      <c r="CD17" s="10"/>
      <c r="CE17" s="15"/>
      <c r="CF17" s="4"/>
      <c r="CG17" s="10"/>
      <c r="CH17" s="15"/>
      <c r="CI17" s="4"/>
      <c r="CJ17" s="10"/>
      <c r="CK17" s="15"/>
      <c r="CL17" s="4"/>
      <c r="CM17" s="10"/>
      <c r="CN17" s="15"/>
      <c r="CO17" s="48"/>
      <c r="CP17" s="10"/>
      <c r="CQ17" s="5"/>
      <c r="CR17" s="4"/>
      <c r="CS17" s="10"/>
      <c r="CT17" s="5"/>
      <c r="CU17" s="4"/>
      <c r="CV17" s="59"/>
      <c r="CW17" s="62"/>
      <c r="CX17" s="60"/>
      <c r="CY17" s="63"/>
      <c r="DA17" s="27" t="s">
        <v>20</v>
      </c>
      <c r="DB17" s="6"/>
      <c r="DC17" s="52"/>
      <c r="DD17" s="10"/>
      <c r="DE17" s="15"/>
      <c r="DF17" s="4"/>
      <c r="DG17" s="10"/>
      <c r="DH17" s="15"/>
      <c r="DI17" s="4"/>
      <c r="DJ17" s="10"/>
      <c r="DK17" s="15"/>
      <c r="DL17" s="4"/>
      <c r="DM17" s="10"/>
      <c r="DN17" s="15"/>
      <c r="DO17" s="48"/>
      <c r="DP17" s="10"/>
      <c r="DQ17" s="5"/>
      <c r="DR17" s="4"/>
      <c r="DS17" s="10"/>
      <c r="DT17" s="5"/>
      <c r="DU17" s="4"/>
      <c r="DV17" s="59"/>
      <c r="DW17" s="62"/>
      <c r="DX17" s="60"/>
      <c r="DY17" s="63"/>
      <c r="EA17" s="27" t="s">
        <v>20</v>
      </c>
      <c r="EB17" s="6"/>
      <c r="EC17" s="52"/>
      <c r="ED17" s="10"/>
      <c r="EE17" s="15"/>
      <c r="EF17" s="4"/>
      <c r="EG17" s="10"/>
      <c r="EH17" s="15"/>
      <c r="EI17" s="4"/>
      <c r="EJ17" s="10"/>
      <c r="EK17" s="15"/>
      <c r="EL17" s="4"/>
      <c r="EM17" s="10"/>
      <c r="EN17" s="15"/>
      <c r="EO17" s="48"/>
      <c r="EP17" s="10"/>
      <c r="EQ17" s="5"/>
      <c r="ER17" s="4"/>
      <c r="ES17" s="10"/>
      <c r="ET17" s="5"/>
      <c r="EU17" s="4"/>
      <c r="EV17" s="59"/>
      <c r="EW17" s="62"/>
      <c r="EX17" s="60"/>
      <c r="EY17" s="63"/>
    </row>
    <row r="18" spans="1:155" ht="14.15" customHeight="1" x14ac:dyDescent="0.3">
      <c r="A18" s="24" t="s">
        <v>21</v>
      </c>
      <c r="B18" s="6">
        <f t="shared" si="8"/>
        <v>0</v>
      </c>
      <c r="C18" s="52">
        <f t="shared" si="8"/>
        <v>0</v>
      </c>
      <c r="D18" s="10"/>
      <c r="E18" s="15"/>
      <c r="F18" s="4"/>
      <c r="G18" s="10"/>
      <c r="H18" s="15"/>
      <c r="I18" s="4"/>
      <c r="J18" s="10"/>
      <c r="K18" s="15"/>
      <c r="L18" s="4"/>
      <c r="M18" s="10"/>
      <c r="N18" s="15"/>
      <c r="O18" s="48"/>
      <c r="P18" s="10"/>
      <c r="Q18" s="5"/>
      <c r="R18" s="4"/>
      <c r="S18" s="10"/>
      <c r="T18" s="5"/>
      <c r="U18" s="4"/>
      <c r="V18" s="59"/>
      <c r="W18" s="62"/>
      <c r="X18" s="60"/>
      <c r="Y18" s="63"/>
      <c r="AA18" s="24" t="s">
        <v>21</v>
      </c>
      <c r="AB18" s="6">
        <f t="shared" ref="AB18:AB19" si="17">AE18+AH18+AK18+AN18+AQ18+AT18</f>
        <v>0</v>
      </c>
      <c r="AC18" s="52">
        <f t="shared" ref="AC18:AC19" si="18">AF18+AI18+AL18+AO18+AR18+AU18</f>
        <v>0</v>
      </c>
      <c r="AD18" s="10"/>
      <c r="AE18" s="15"/>
      <c r="AF18" s="4"/>
      <c r="AG18" s="10"/>
      <c r="AH18" s="15"/>
      <c r="AI18" s="4"/>
      <c r="AJ18" s="10"/>
      <c r="AK18" s="15"/>
      <c r="AL18" s="4"/>
      <c r="AM18" s="10"/>
      <c r="AN18" s="15"/>
      <c r="AO18" s="48"/>
      <c r="AP18" s="10"/>
      <c r="AQ18" s="5"/>
      <c r="AR18" s="4"/>
      <c r="AS18" s="10"/>
      <c r="AT18" s="5"/>
      <c r="AU18" s="4"/>
      <c r="AV18" s="59"/>
      <c r="AW18" s="62"/>
      <c r="AX18" s="60"/>
      <c r="AY18" s="63"/>
      <c r="BA18" s="24" t="s">
        <v>21</v>
      </c>
      <c r="BB18" s="6">
        <f t="shared" ref="BB18:BB19" si="19">BE18+BH18+BK18+BN18+BQ18+BT18</f>
        <v>0</v>
      </c>
      <c r="BC18" s="52">
        <f t="shared" ref="BC18:BC19" si="20">BF18+BI18+BL18+BO18+BR18+BU18</f>
        <v>0</v>
      </c>
      <c r="BD18" s="10"/>
      <c r="BE18" s="15"/>
      <c r="BF18" s="4"/>
      <c r="BG18" s="10"/>
      <c r="BH18" s="15"/>
      <c r="BI18" s="4"/>
      <c r="BJ18" s="10"/>
      <c r="BK18" s="15"/>
      <c r="BL18" s="4"/>
      <c r="BM18" s="10"/>
      <c r="BN18" s="15"/>
      <c r="BO18" s="48"/>
      <c r="BP18" s="10"/>
      <c r="BQ18" s="5"/>
      <c r="BR18" s="4"/>
      <c r="BS18" s="10"/>
      <c r="BT18" s="5"/>
      <c r="BU18" s="4"/>
      <c r="BV18" s="59"/>
      <c r="BW18" s="62"/>
      <c r="BX18" s="60"/>
      <c r="BY18" s="63"/>
      <c r="CA18" s="24" t="s">
        <v>21</v>
      </c>
      <c r="CB18" s="6">
        <f t="shared" ref="CB18:CB19" si="21">CE18+CH18+CK18+CN18+CQ18+CT18</f>
        <v>0</v>
      </c>
      <c r="CC18" s="52">
        <f t="shared" ref="CC18:CC19" si="22">CF18+CI18+CL18+CO18+CR18+CU18</f>
        <v>0</v>
      </c>
      <c r="CD18" s="10"/>
      <c r="CE18" s="15"/>
      <c r="CF18" s="4"/>
      <c r="CG18" s="10"/>
      <c r="CH18" s="15"/>
      <c r="CI18" s="4"/>
      <c r="CJ18" s="10"/>
      <c r="CK18" s="15"/>
      <c r="CL18" s="4"/>
      <c r="CM18" s="10"/>
      <c r="CN18" s="15"/>
      <c r="CO18" s="48"/>
      <c r="CP18" s="10"/>
      <c r="CQ18" s="5"/>
      <c r="CR18" s="4"/>
      <c r="CS18" s="10"/>
      <c r="CT18" s="5"/>
      <c r="CU18" s="4"/>
      <c r="CV18" s="59"/>
      <c r="CW18" s="62"/>
      <c r="CX18" s="60"/>
      <c r="CY18" s="63"/>
      <c r="DA18" s="24" t="s">
        <v>21</v>
      </c>
      <c r="DB18" s="6">
        <f t="shared" ref="DB18:DB19" si="23">DE18+DH18+DK18+DN18+DQ18+DT18</f>
        <v>0</v>
      </c>
      <c r="DC18" s="52">
        <f t="shared" ref="DC18:DC19" si="24">DF18+DI18+DL18+DO18+DR18+DU18</f>
        <v>0</v>
      </c>
      <c r="DD18" s="10"/>
      <c r="DE18" s="15"/>
      <c r="DF18" s="4"/>
      <c r="DG18" s="10"/>
      <c r="DH18" s="15"/>
      <c r="DI18" s="4"/>
      <c r="DJ18" s="10"/>
      <c r="DK18" s="15"/>
      <c r="DL18" s="4"/>
      <c r="DM18" s="10"/>
      <c r="DN18" s="15"/>
      <c r="DO18" s="48"/>
      <c r="DP18" s="10"/>
      <c r="DQ18" s="5"/>
      <c r="DR18" s="4"/>
      <c r="DS18" s="10"/>
      <c r="DT18" s="5"/>
      <c r="DU18" s="4"/>
      <c r="DV18" s="59"/>
      <c r="DW18" s="62"/>
      <c r="DX18" s="60"/>
      <c r="DY18" s="63"/>
      <c r="EA18" s="24" t="s">
        <v>21</v>
      </c>
      <c r="EB18" s="6">
        <f t="shared" ref="EB18:EB19" si="25">EE18+EH18+EK18+EN18+EQ18+ET18</f>
        <v>0</v>
      </c>
      <c r="EC18" s="52">
        <f t="shared" ref="EC18:EC19" si="26">EF18+EI18+EL18+EO18+ER18+EU18</f>
        <v>0</v>
      </c>
      <c r="ED18" s="10"/>
      <c r="EE18" s="15"/>
      <c r="EF18" s="4"/>
      <c r="EG18" s="10"/>
      <c r="EH18" s="15"/>
      <c r="EI18" s="4"/>
      <c r="EJ18" s="10"/>
      <c r="EK18" s="15"/>
      <c r="EL18" s="4"/>
      <c r="EM18" s="10"/>
      <c r="EN18" s="15"/>
      <c r="EO18" s="48"/>
      <c r="EP18" s="10"/>
      <c r="EQ18" s="5"/>
      <c r="ER18" s="4"/>
      <c r="ES18" s="10"/>
      <c r="ET18" s="5"/>
      <c r="EU18" s="4"/>
      <c r="EV18" s="59"/>
      <c r="EW18" s="62"/>
      <c r="EX18" s="60"/>
      <c r="EY18" s="63"/>
    </row>
    <row r="19" spans="1:155" ht="14.15" customHeight="1" x14ac:dyDescent="0.3">
      <c r="A19" s="25" t="s">
        <v>22</v>
      </c>
      <c r="B19" s="6">
        <f t="shared" si="8"/>
        <v>0</v>
      </c>
      <c r="C19" s="52">
        <f t="shared" si="8"/>
        <v>0</v>
      </c>
      <c r="D19" s="10"/>
      <c r="E19" s="15"/>
      <c r="F19" s="4"/>
      <c r="G19" s="10"/>
      <c r="H19" s="15"/>
      <c r="I19" s="4"/>
      <c r="J19" s="10"/>
      <c r="K19" s="15"/>
      <c r="L19" s="4"/>
      <c r="M19" s="10"/>
      <c r="N19" s="15"/>
      <c r="O19" s="48"/>
      <c r="P19" s="10"/>
      <c r="Q19" s="5"/>
      <c r="R19" s="4"/>
      <c r="S19" s="10"/>
      <c r="T19" s="5"/>
      <c r="U19" s="4"/>
      <c r="V19" s="59"/>
      <c r="W19" s="62"/>
      <c r="X19" s="60"/>
      <c r="Y19" s="63"/>
      <c r="AA19" s="25" t="s">
        <v>22</v>
      </c>
      <c r="AB19" s="6">
        <f t="shared" si="17"/>
        <v>0</v>
      </c>
      <c r="AC19" s="52">
        <f t="shared" si="18"/>
        <v>0</v>
      </c>
      <c r="AD19" s="10"/>
      <c r="AE19" s="15"/>
      <c r="AF19" s="4"/>
      <c r="AG19" s="10"/>
      <c r="AH19" s="15"/>
      <c r="AI19" s="4"/>
      <c r="AJ19" s="10"/>
      <c r="AK19" s="15"/>
      <c r="AL19" s="4"/>
      <c r="AM19" s="10"/>
      <c r="AN19" s="15"/>
      <c r="AO19" s="48"/>
      <c r="AP19" s="10"/>
      <c r="AQ19" s="5"/>
      <c r="AR19" s="4"/>
      <c r="AS19" s="10"/>
      <c r="AT19" s="5"/>
      <c r="AU19" s="4"/>
      <c r="AV19" s="59"/>
      <c r="AW19" s="62"/>
      <c r="AX19" s="60"/>
      <c r="AY19" s="63"/>
      <c r="BA19" s="25" t="s">
        <v>22</v>
      </c>
      <c r="BB19" s="6">
        <f t="shared" si="19"/>
        <v>0</v>
      </c>
      <c r="BC19" s="52">
        <f t="shared" si="20"/>
        <v>0</v>
      </c>
      <c r="BD19" s="10"/>
      <c r="BE19" s="15"/>
      <c r="BF19" s="4"/>
      <c r="BG19" s="10"/>
      <c r="BH19" s="15"/>
      <c r="BI19" s="4"/>
      <c r="BJ19" s="10"/>
      <c r="BK19" s="15"/>
      <c r="BL19" s="4"/>
      <c r="BM19" s="10"/>
      <c r="BN19" s="15"/>
      <c r="BO19" s="48"/>
      <c r="BP19" s="10"/>
      <c r="BQ19" s="5"/>
      <c r="BR19" s="4"/>
      <c r="BS19" s="10"/>
      <c r="BT19" s="5"/>
      <c r="BU19" s="4"/>
      <c r="BV19" s="59"/>
      <c r="BW19" s="62"/>
      <c r="BX19" s="60"/>
      <c r="BY19" s="63"/>
      <c r="CA19" s="25" t="s">
        <v>22</v>
      </c>
      <c r="CB19" s="6">
        <f t="shared" si="21"/>
        <v>0</v>
      </c>
      <c r="CC19" s="52">
        <f t="shared" si="22"/>
        <v>0</v>
      </c>
      <c r="CD19" s="10"/>
      <c r="CE19" s="15"/>
      <c r="CF19" s="4"/>
      <c r="CG19" s="10"/>
      <c r="CH19" s="15"/>
      <c r="CI19" s="4"/>
      <c r="CJ19" s="10"/>
      <c r="CK19" s="15"/>
      <c r="CL19" s="4"/>
      <c r="CM19" s="10"/>
      <c r="CN19" s="15"/>
      <c r="CO19" s="48"/>
      <c r="CP19" s="10"/>
      <c r="CQ19" s="5"/>
      <c r="CR19" s="4"/>
      <c r="CS19" s="10"/>
      <c r="CT19" s="5"/>
      <c r="CU19" s="4"/>
      <c r="CV19" s="59"/>
      <c r="CW19" s="62"/>
      <c r="CX19" s="60"/>
      <c r="CY19" s="63"/>
      <c r="DA19" s="25" t="s">
        <v>22</v>
      </c>
      <c r="DB19" s="6">
        <f t="shared" si="23"/>
        <v>0</v>
      </c>
      <c r="DC19" s="52">
        <f t="shared" si="24"/>
        <v>0</v>
      </c>
      <c r="DD19" s="10"/>
      <c r="DE19" s="15"/>
      <c r="DF19" s="4"/>
      <c r="DG19" s="10"/>
      <c r="DH19" s="15"/>
      <c r="DI19" s="4"/>
      <c r="DJ19" s="10"/>
      <c r="DK19" s="15"/>
      <c r="DL19" s="4"/>
      <c r="DM19" s="10"/>
      <c r="DN19" s="15"/>
      <c r="DO19" s="48"/>
      <c r="DP19" s="10"/>
      <c r="DQ19" s="5"/>
      <c r="DR19" s="4"/>
      <c r="DS19" s="10"/>
      <c r="DT19" s="5"/>
      <c r="DU19" s="4"/>
      <c r="DV19" s="59"/>
      <c r="DW19" s="62"/>
      <c r="DX19" s="60"/>
      <c r="DY19" s="63"/>
      <c r="EA19" s="25" t="s">
        <v>22</v>
      </c>
      <c r="EB19" s="6">
        <f t="shared" si="25"/>
        <v>0</v>
      </c>
      <c r="EC19" s="52">
        <f t="shared" si="26"/>
        <v>0</v>
      </c>
      <c r="ED19" s="10"/>
      <c r="EE19" s="15"/>
      <c r="EF19" s="4"/>
      <c r="EG19" s="10"/>
      <c r="EH19" s="15"/>
      <c r="EI19" s="4"/>
      <c r="EJ19" s="10"/>
      <c r="EK19" s="15"/>
      <c r="EL19" s="4"/>
      <c r="EM19" s="10"/>
      <c r="EN19" s="15"/>
      <c r="EO19" s="48"/>
      <c r="EP19" s="10"/>
      <c r="EQ19" s="5"/>
      <c r="ER19" s="4"/>
      <c r="ES19" s="10"/>
      <c r="ET19" s="5"/>
      <c r="EU19" s="4"/>
      <c r="EV19" s="59"/>
      <c r="EW19" s="62"/>
      <c r="EX19" s="60"/>
      <c r="EY19" s="63"/>
    </row>
    <row r="20" spans="1:155" ht="14.15" customHeight="1" x14ac:dyDescent="0.3">
      <c r="A20" s="25" t="s">
        <v>23</v>
      </c>
      <c r="B20" s="6"/>
      <c r="C20" s="52"/>
      <c r="D20" s="10" t="e">
        <f t="shared" si="0"/>
        <v>#DIV/0!</v>
      </c>
      <c r="E20" s="15"/>
      <c r="F20" s="4"/>
      <c r="G20" s="10"/>
      <c r="H20" s="15"/>
      <c r="I20" s="4"/>
      <c r="J20" s="10"/>
      <c r="K20" s="15"/>
      <c r="L20" s="4"/>
      <c r="M20" s="10"/>
      <c r="N20" s="15">
        <v>0</v>
      </c>
      <c r="O20" s="48">
        <f>SUM(AO20+BO20+CO20+DO20+EO20)</f>
        <v>1823.69</v>
      </c>
      <c r="P20" s="10" t="e">
        <f>O20/N20*100%</f>
        <v>#DIV/0!</v>
      </c>
      <c r="Q20" s="5"/>
      <c r="R20" s="4"/>
      <c r="S20" s="10"/>
      <c r="T20" s="5"/>
      <c r="U20" s="4"/>
      <c r="V20" s="59"/>
      <c r="W20" s="62"/>
      <c r="X20" s="60">
        <f>SUM(AX20+BX20+CX20+DX20+EX20)</f>
        <v>0</v>
      </c>
      <c r="Y20" s="63"/>
      <c r="AA20" s="25" t="s">
        <v>23</v>
      </c>
      <c r="AB20" s="6"/>
      <c r="AC20" s="52"/>
      <c r="AD20" s="10" t="e">
        <f t="shared" ref="AD20:AD21" si="27">AC20/AB20*100%</f>
        <v>#DIV/0!</v>
      </c>
      <c r="AE20" s="15"/>
      <c r="AF20" s="4"/>
      <c r="AG20" s="10"/>
      <c r="AH20" s="15"/>
      <c r="AI20" s="4"/>
      <c r="AJ20" s="10"/>
      <c r="AK20" s="15"/>
      <c r="AL20" s="4"/>
      <c r="AM20" s="10"/>
      <c r="AN20" s="15">
        <v>0</v>
      </c>
      <c r="AO20" s="48">
        <v>0</v>
      </c>
      <c r="AP20" s="10" t="e">
        <f>AO20/AN20*100%</f>
        <v>#DIV/0!</v>
      </c>
      <c r="AQ20" s="5"/>
      <c r="AR20" s="4"/>
      <c r="AS20" s="10"/>
      <c r="AT20" s="5"/>
      <c r="AU20" s="4"/>
      <c r="AV20" s="59"/>
      <c r="AW20" s="62"/>
      <c r="AX20" s="60"/>
      <c r="AY20" s="63"/>
      <c r="BA20" s="25" t="s">
        <v>23</v>
      </c>
      <c r="BB20" s="6"/>
      <c r="BC20" s="52">
        <v>106.69</v>
      </c>
      <c r="BD20" s="10" t="e">
        <f t="shared" ref="BD20:BD21" si="28">BC20/BB20*100%</f>
        <v>#DIV/0!</v>
      </c>
      <c r="BE20" s="15"/>
      <c r="BF20" s="4"/>
      <c r="BG20" s="10"/>
      <c r="BH20" s="15"/>
      <c r="BI20" s="4"/>
      <c r="BJ20" s="10"/>
      <c r="BK20" s="15"/>
      <c r="BL20" s="4"/>
      <c r="BM20" s="10"/>
      <c r="BN20" s="15">
        <v>0</v>
      </c>
      <c r="BO20" s="48">
        <v>106.69</v>
      </c>
      <c r="BP20" s="10" t="e">
        <f>BO20/BN20*100%</f>
        <v>#DIV/0!</v>
      </c>
      <c r="BQ20" s="5"/>
      <c r="BR20" s="4"/>
      <c r="BS20" s="10"/>
      <c r="BT20" s="5"/>
      <c r="BU20" s="4"/>
      <c r="BV20" s="59"/>
      <c r="BW20" s="62"/>
      <c r="BX20" s="60"/>
      <c r="BY20" s="63"/>
      <c r="CA20" s="25" t="s">
        <v>23</v>
      </c>
      <c r="CB20" s="6"/>
      <c r="CC20" s="52"/>
      <c r="CD20" s="10" t="e">
        <f t="shared" ref="CD20:CD21" si="29">CC20/CB20*100%</f>
        <v>#DIV/0!</v>
      </c>
      <c r="CE20" s="15"/>
      <c r="CF20" s="4"/>
      <c r="CG20" s="10"/>
      <c r="CH20" s="15"/>
      <c r="CI20" s="4"/>
      <c r="CJ20" s="10"/>
      <c r="CK20" s="15"/>
      <c r="CL20" s="4"/>
      <c r="CM20" s="10"/>
      <c r="CN20" s="15">
        <v>0</v>
      </c>
      <c r="CO20" s="48"/>
      <c r="CP20" s="10" t="e">
        <f>CO20/CN20*100%</f>
        <v>#DIV/0!</v>
      </c>
      <c r="CQ20" s="5"/>
      <c r="CR20" s="4"/>
      <c r="CS20" s="10"/>
      <c r="CT20" s="5"/>
      <c r="CU20" s="4"/>
      <c r="CV20" s="59"/>
      <c r="CW20" s="62"/>
      <c r="CX20" s="60"/>
      <c r="CY20" s="63"/>
      <c r="DA20" s="25" t="s">
        <v>23</v>
      </c>
      <c r="DB20" s="6"/>
      <c r="DC20" s="52"/>
      <c r="DD20" s="10" t="e">
        <f t="shared" ref="DD20" si="30">DC20/DB20*100%</f>
        <v>#DIV/0!</v>
      </c>
      <c r="DE20" s="15"/>
      <c r="DF20" s="4"/>
      <c r="DG20" s="10"/>
      <c r="DH20" s="15"/>
      <c r="DI20" s="4"/>
      <c r="DJ20" s="10"/>
      <c r="DK20" s="15"/>
      <c r="DL20" s="4"/>
      <c r="DM20" s="10"/>
      <c r="DN20" s="15">
        <v>0</v>
      </c>
      <c r="DO20" s="48"/>
      <c r="DP20" s="10" t="e">
        <f>DO20/DN20*100%</f>
        <v>#DIV/0!</v>
      </c>
      <c r="DQ20" s="5"/>
      <c r="DR20" s="4"/>
      <c r="DS20" s="10"/>
      <c r="DT20" s="5"/>
      <c r="DU20" s="4"/>
      <c r="DV20" s="59"/>
      <c r="DW20" s="62"/>
      <c r="DX20" s="60"/>
      <c r="DY20" s="63"/>
      <c r="EA20" s="25" t="s">
        <v>23</v>
      </c>
      <c r="EB20" s="6"/>
      <c r="EC20" s="52">
        <v>1759</v>
      </c>
      <c r="ED20" s="10" t="e">
        <f t="shared" ref="ED20" si="31">EC20/EB20*100%</f>
        <v>#DIV/0!</v>
      </c>
      <c r="EE20" s="15"/>
      <c r="EF20" s="4"/>
      <c r="EG20" s="10"/>
      <c r="EH20" s="15"/>
      <c r="EI20" s="4"/>
      <c r="EJ20" s="10"/>
      <c r="EK20" s="15"/>
      <c r="EL20" s="4"/>
      <c r="EM20" s="10"/>
      <c r="EN20" s="15">
        <v>0</v>
      </c>
      <c r="EO20" s="48">
        <v>1717</v>
      </c>
      <c r="EP20" s="10" t="e">
        <f>EO20/EN20*100%</f>
        <v>#DIV/0!</v>
      </c>
      <c r="EQ20" s="5"/>
      <c r="ER20" s="4"/>
      <c r="ES20" s="10"/>
      <c r="ET20" s="5"/>
      <c r="EU20" s="4"/>
      <c r="EV20" s="59"/>
      <c r="EW20" s="62"/>
      <c r="EX20" s="60"/>
      <c r="EY20" s="63"/>
    </row>
    <row r="21" spans="1:155" ht="14.15" customHeight="1" thickBot="1" x14ac:dyDescent="0.35">
      <c r="A21" s="26" t="s">
        <v>24</v>
      </c>
      <c r="B21" s="37">
        <f>E21+H21+K21+N21+Q21+T21+W21</f>
        <v>521</v>
      </c>
      <c r="C21" s="53">
        <f>F21+I21+L21+O21+R21+U21+X21</f>
        <v>1780.4290000000001</v>
      </c>
      <c r="D21" s="38">
        <f t="shared" si="0"/>
        <v>3.4173301343570057</v>
      </c>
      <c r="E21" s="16"/>
      <c r="F21" s="8"/>
      <c r="G21" s="38"/>
      <c r="H21" s="16"/>
      <c r="I21" s="8"/>
      <c r="J21" s="38"/>
      <c r="K21" s="16"/>
      <c r="L21" s="8"/>
      <c r="M21" s="38"/>
      <c r="N21" s="16">
        <f>SUM(AN21+BN21+CN21+DN21+EN21)</f>
        <v>521</v>
      </c>
      <c r="O21" s="54">
        <f>SUM(AO21+BO21+CO21+DO21+EO21)</f>
        <v>1780.4290000000001</v>
      </c>
      <c r="P21" s="38">
        <f>O21/N21*100%</f>
        <v>3.4173301343570057</v>
      </c>
      <c r="Q21" s="7"/>
      <c r="R21" s="7"/>
      <c r="S21" s="7"/>
      <c r="T21" s="7"/>
      <c r="U21" s="7"/>
      <c r="V21" s="16"/>
      <c r="W21" s="64"/>
      <c r="X21" s="72">
        <f>SUM(AX21+BX21+CX21+EX21+DX21)</f>
        <v>0</v>
      </c>
      <c r="Y21" s="65"/>
      <c r="AA21" s="26" t="s">
        <v>24</v>
      </c>
      <c r="AB21" s="37">
        <v>0</v>
      </c>
      <c r="AC21" s="53"/>
      <c r="AD21" s="38" t="e">
        <f t="shared" si="27"/>
        <v>#DIV/0!</v>
      </c>
      <c r="AE21" s="16"/>
      <c r="AF21" s="8"/>
      <c r="AG21" s="38"/>
      <c r="AH21" s="16"/>
      <c r="AI21" s="8"/>
      <c r="AJ21" s="38"/>
      <c r="AK21" s="16"/>
      <c r="AL21" s="8"/>
      <c r="AM21" s="38"/>
      <c r="AN21" s="16">
        <v>0</v>
      </c>
      <c r="AO21" s="54"/>
      <c r="AP21" s="38" t="e">
        <f>AO21/AN21*100%</f>
        <v>#DIV/0!</v>
      </c>
      <c r="AQ21" s="7"/>
      <c r="AR21" s="7"/>
      <c r="AS21" s="7"/>
      <c r="AT21" s="7"/>
      <c r="AU21" s="7"/>
      <c r="AV21" s="16"/>
      <c r="AW21" s="64"/>
      <c r="AX21" s="72"/>
      <c r="AY21" s="65"/>
      <c r="BA21" s="26" t="s">
        <v>24</v>
      </c>
      <c r="BB21" s="37">
        <v>62</v>
      </c>
      <c r="BC21" s="53">
        <v>1087.7260000000001</v>
      </c>
      <c r="BD21" s="38">
        <f t="shared" si="28"/>
        <v>17.543967741935486</v>
      </c>
      <c r="BE21" s="16"/>
      <c r="BF21" s="8"/>
      <c r="BG21" s="38"/>
      <c r="BH21" s="16"/>
      <c r="BI21" s="8"/>
      <c r="BJ21" s="38"/>
      <c r="BK21" s="16"/>
      <c r="BL21" s="8"/>
      <c r="BM21" s="38"/>
      <c r="BN21" s="16">
        <v>62</v>
      </c>
      <c r="BO21" s="54">
        <v>1087.72</v>
      </c>
      <c r="BP21" s="38">
        <f>BO21/BN21*100%</f>
        <v>17.543870967741935</v>
      </c>
      <c r="BQ21" s="7"/>
      <c r="BR21" s="7"/>
      <c r="BS21" s="7"/>
      <c r="BT21" s="7"/>
      <c r="BU21" s="7"/>
      <c r="BV21" s="16"/>
      <c r="BW21" s="64"/>
      <c r="BX21" s="72"/>
      <c r="BY21" s="65"/>
      <c r="CA21" s="26" t="s">
        <v>24</v>
      </c>
      <c r="CB21" s="37"/>
      <c r="CC21" s="53"/>
      <c r="CD21" s="38" t="e">
        <f t="shared" si="29"/>
        <v>#DIV/0!</v>
      </c>
      <c r="CE21" s="16"/>
      <c r="CF21" s="8"/>
      <c r="CG21" s="38"/>
      <c r="CH21" s="16"/>
      <c r="CI21" s="8"/>
      <c r="CJ21" s="38"/>
      <c r="CK21" s="16"/>
      <c r="CL21" s="8"/>
      <c r="CM21" s="38"/>
      <c r="CN21" s="16"/>
      <c r="CO21" s="54"/>
      <c r="CP21" s="38" t="e">
        <f>CO21/CN21*100%</f>
        <v>#DIV/0!</v>
      </c>
      <c r="CQ21" s="7"/>
      <c r="CR21" s="7"/>
      <c r="CS21" s="7"/>
      <c r="CT21" s="7"/>
      <c r="CU21" s="7"/>
      <c r="CV21" s="16"/>
      <c r="CW21" s="64"/>
      <c r="CX21" s="72"/>
      <c r="CY21" s="65"/>
      <c r="DA21" s="26" t="s">
        <v>24</v>
      </c>
      <c r="DB21" s="37"/>
      <c r="DC21" s="53">
        <v>235.709</v>
      </c>
      <c r="DD21" s="38"/>
      <c r="DE21" s="16"/>
      <c r="DF21" s="8"/>
      <c r="DG21" s="38"/>
      <c r="DH21" s="16"/>
      <c r="DI21" s="8"/>
      <c r="DJ21" s="38"/>
      <c r="DK21" s="16"/>
      <c r="DL21" s="8"/>
      <c r="DM21" s="38"/>
      <c r="DN21" s="16"/>
      <c r="DO21" s="54">
        <v>235.709</v>
      </c>
      <c r="DP21" s="38" t="e">
        <f>DO21/DN21*100%</f>
        <v>#DIV/0!</v>
      </c>
      <c r="DQ21" s="7"/>
      <c r="DR21" s="7"/>
      <c r="DS21" s="7"/>
      <c r="DT21" s="7"/>
      <c r="DU21" s="7"/>
      <c r="DV21" s="16"/>
      <c r="DW21" s="64"/>
      <c r="DX21" s="72"/>
      <c r="DY21" s="65"/>
      <c r="EA21" s="26" t="s">
        <v>24</v>
      </c>
      <c r="EB21" s="37">
        <v>459</v>
      </c>
      <c r="EC21" s="53">
        <v>461</v>
      </c>
      <c r="ED21" s="38">
        <v>100.4</v>
      </c>
      <c r="EE21" s="16"/>
      <c r="EF21" s="8"/>
      <c r="EG21" s="38"/>
      <c r="EH21" s="16"/>
      <c r="EI21" s="8"/>
      <c r="EJ21" s="38"/>
      <c r="EK21" s="16"/>
      <c r="EL21" s="8"/>
      <c r="EM21" s="38"/>
      <c r="EN21" s="16">
        <v>459</v>
      </c>
      <c r="EO21" s="54">
        <v>457</v>
      </c>
      <c r="EP21" s="38">
        <v>99.6</v>
      </c>
      <c r="EQ21" s="7"/>
      <c r="ER21" s="7"/>
      <c r="ES21" s="7"/>
      <c r="ET21" s="7"/>
      <c r="EU21" s="7"/>
      <c r="EV21" s="16"/>
      <c r="EW21" s="64"/>
      <c r="EX21" s="72"/>
      <c r="EY21" s="65"/>
    </row>
    <row r="24" spans="1:155" ht="18" x14ac:dyDescent="0.4">
      <c r="A24" s="31" t="s">
        <v>35</v>
      </c>
      <c r="K24" s="81" t="s">
        <v>36</v>
      </c>
      <c r="L24" s="81"/>
      <c r="M24" s="81"/>
      <c r="N24" s="81"/>
      <c r="AA24" s="31" t="s">
        <v>35</v>
      </c>
      <c r="AK24" s="81" t="s">
        <v>36</v>
      </c>
      <c r="AL24" s="81"/>
      <c r="AM24" s="81"/>
      <c r="AN24" s="81"/>
      <c r="BA24" s="31" t="s">
        <v>35</v>
      </c>
      <c r="BK24" s="81" t="s">
        <v>36</v>
      </c>
      <c r="BL24" s="81"/>
      <c r="BM24" s="81"/>
      <c r="BN24" s="81"/>
      <c r="CA24" s="31" t="s">
        <v>35</v>
      </c>
      <c r="CK24" s="81" t="s">
        <v>36</v>
      </c>
      <c r="CL24" s="81"/>
      <c r="CM24" s="81"/>
      <c r="CN24" s="81"/>
      <c r="DA24" s="31" t="s">
        <v>35</v>
      </c>
      <c r="DK24" s="81" t="s">
        <v>36</v>
      </c>
      <c r="DL24" s="81"/>
      <c r="DM24" s="81"/>
      <c r="DN24" s="81"/>
      <c r="EA24" s="31" t="s">
        <v>35</v>
      </c>
      <c r="EK24" s="81" t="s">
        <v>36</v>
      </c>
      <c r="EL24" s="81"/>
      <c r="EM24" s="81"/>
      <c r="EN24" s="81"/>
    </row>
    <row r="25" spans="1:155" ht="18" x14ac:dyDescent="0.4">
      <c r="A25" s="31"/>
      <c r="K25" s="55"/>
      <c r="L25" s="55"/>
      <c r="M25" s="55"/>
      <c r="N25" s="55"/>
    </row>
    <row r="26" spans="1:155" ht="18" x14ac:dyDescent="0.4">
      <c r="A26" s="31"/>
      <c r="K26" s="55"/>
      <c r="L26" s="55"/>
      <c r="M26" s="55"/>
      <c r="N26" s="55"/>
    </row>
    <row r="27" spans="1:155" ht="18" x14ac:dyDescent="0.4">
      <c r="A27" s="31"/>
      <c r="K27" s="55"/>
      <c r="L27" s="55"/>
      <c r="M27" s="55"/>
      <c r="N27" s="55"/>
    </row>
    <row r="28" spans="1:155" ht="18" x14ac:dyDescent="0.4">
      <c r="A28" s="31"/>
      <c r="K28" s="55"/>
      <c r="L28" s="55"/>
      <c r="M28" s="55"/>
      <c r="N28" s="55"/>
    </row>
    <row r="29" spans="1:155" ht="18" x14ac:dyDescent="0.4">
      <c r="A29" s="31"/>
      <c r="K29" s="55"/>
      <c r="L29" s="55"/>
      <c r="M29" s="55"/>
      <c r="N29" s="55"/>
    </row>
    <row r="30" spans="1:155" ht="18" x14ac:dyDescent="0.4">
      <c r="A30" s="31"/>
      <c r="K30" s="55"/>
      <c r="L30" s="55"/>
      <c r="M30" s="55"/>
      <c r="N30" s="55"/>
    </row>
    <row r="31" spans="1:155" ht="18" x14ac:dyDescent="0.4">
      <c r="A31" s="31"/>
      <c r="K31" s="55"/>
      <c r="L31" s="55"/>
      <c r="M31" s="55"/>
      <c r="N31" s="55"/>
    </row>
    <row r="32" spans="1:155" ht="18" x14ac:dyDescent="0.4">
      <c r="A32" s="31"/>
      <c r="K32" s="55"/>
      <c r="L32" s="55"/>
      <c r="M32" s="55"/>
      <c r="N32" s="55"/>
    </row>
    <row r="33" spans="1:14" ht="18" x14ac:dyDescent="0.4">
      <c r="A33" s="31"/>
      <c r="K33" s="55"/>
      <c r="L33" s="55"/>
      <c r="M33" s="55"/>
      <c r="N33" s="55"/>
    </row>
    <row r="34" spans="1:14" ht="18" x14ac:dyDescent="0.4">
      <c r="A34" s="31"/>
      <c r="K34" s="55"/>
      <c r="L34" s="55"/>
      <c r="M34" s="55"/>
      <c r="N34" s="55"/>
    </row>
    <row r="35" spans="1:14" ht="18" x14ac:dyDescent="0.4">
      <c r="A35" s="31"/>
      <c r="K35" s="55"/>
      <c r="L35" s="55"/>
      <c r="M35" s="55"/>
      <c r="N35" s="55"/>
    </row>
    <row r="36" spans="1:14" ht="18" x14ac:dyDescent="0.4">
      <c r="A36" s="31"/>
      <c r="K36" s="55"/>
      <c r="L36" s="55"/>
      <c r="M36" s="55"/>
      <c r="N36" s="55"/>
    </row>
    <row r="41" spans="1:14" ht="15.5" x14ac:dyDescent="0.35">
      <c r="A41" s="30"/>
    </row>
  </sheetData>
  <mergeCells count="103">
    <mergeCell ref="EK24:EN24"/>
    <mergeCell ref="DQ8:DS8"/>
    <mergeCell ref="DT8:DV8"/>
    <mergeCell ref="DW8:DY8"/>
    <mergeCell ref="DK24:DN24"/>
    <mergeCell ref="EA3:EY4"/>
    <mergeCell ref="EA5:EY5"/>
    <mergeCell ref="EA6:EY6"/>
    <mergeCell ref="EA7:EA9"/>
    <mergeCell ref="EB7:ED7"/>
    <mergeCell ref="EE7:EY7"/>
    <mergeCell ref="EB8:EB9"/>
    <mergeCell ref="EC8:EC9"/>
    <mergeCell ref="ED8:ED9"/>
    <mergeCell ref="EE8:EG8"/>
    <mergeCell ref="EH8:EJ8"/>
    <mergeCell ref="EK8:EM8"/>
    <mergeCell ref="EN8:EP8"/>
    <mergeCell ref="EQ8:ES8"/>
    <mergeCell ref="ET8:EV8"/>
    <mergeCell ref="EW8:EY8"/>
    <mergeCell ref="DA3:DY4"/>
    <mergeCell ref="DA5:DY5"/>
    <mergeCell ref="DA6:DY6"/>
    <mergeCell ref="DA7:DA9"/>
    <mergeCell ref="DB7:DD7"/>
    <mergeCell ref="DE7:DY7"/>
    <mergeCell ref="DB8:DB9"/>
    <mergeCell ref="DC8:DC9"/>
    <mergeCell ref="DD8:DD9"/>
    <mergeCell ref="DE8:DG8"/>
    <mergeCell ref="DH8:DJ8"/>
    <mergeCell ref="DK8:DM8"/>
    <mergeCell ref="DN8:DP8"/>
    <mergeCell ref="BW8:BY8"/>
    <mergeCell ref="BK24:BN24"/>
    <mergeCell ref="CA3:CY4"/>
    <mergeCell ref="CA5:CY5"/>
    <mergeCell ref="CA6:CY6"/>
    <mergeCell ref="CA7:CA9"/>
    <mergeCell ref="CB7:CD7"/>
    <mergeCell ref="CE7:CY7"/>
    <mergeCell ref="CB8:CB9"/>
    <mergeCell ref="CC8:CC9"/>
    <mergeCell ref="CD8:CD9"/>
    <mergeCell ref="CE8:CG8"/>
    <mergeCell ref="CH8:CJ8"/>
    <mergeCell ref="CK8:CM8"/>
    <mergeCell ref="CN8:CP8"/>
    <mergeCell ref="CQ8:CS8"/>
    <mergeCell ref="CT8:CV8"/>
    <mergeCell ref="CW8:CY8"/>
    <mergeCell ref="CK24:CN24"/>
    <mergeCell ref="AK24:AN24"/>
    <mergeCell ref="BA3:BY4"/>
    <mergeCell ref="BA5:BY5"/>
    <mergeCell ref="BA6:BY6"/>
    <mergeCell ref="BA7:BA9"/>
    <mergeCell ref="BB7:BD7"/>
    <mergeCell ref="BE7:BY7"/>
    <mergeCell ref="BB8:BB9"/>
    <mergeCell ref="BC8:BC9"/>
    <mergeCell ref="BD8:BD9"/>
    <mergeCell ref="BE8:BG8"/>
    <mergeCell ref="BH8:BJ8"/>
    <mergeCell ref="BK8:BM8"/>
    <mergeCell ref="BN8:BP8"/>
    <mergeCell ref="BQ8:BS8"/>
    <mergeCell ref="BT8:BV8"/>
    <mergeCell ref="AA3:AY4"/>
    <mergeCell ref="AA5:AY5"/>
    <mergeCell ref="AA6:AY6"/>
    <mergeCell ref="AA7:AA9"/>
    <mergeCell ref="AB7:AD7"/>
    <mergeCell ref="AE7:AY7"/>
    <mergeCell ref="AB8:AB9"/>
    <mergeCell ref="AC8:AC9"/>
    <mergeCell ref="AD8:AD9"/>
    <mergeCell ref="AE8:AG8"/>
    <mergeCell ref="AH8:AJ8"/>
    <mergeCell ref="AK8:AM8"/>
    <mergeCell ref="AN8:AP8"/>
    <mergeCell ref="AQ8:AS8"/>
    <mergeCell ref="AT8:AV8"/>
    <mergeCell ref="AW8:AY8"/>
    <mergeCell ref="C1:F1"/>
    <mergeCell ref="A7:A9"/>
    <mergeCell ref="B7:D7"/>
    <mergeCell ref="B8:B9"/>
    <mergeCell ref="C8:C9"/>
    <mergeCell ref="D8:D9"/>
    <mergeCell ref="A3:Y4"/>
    <mergeCell ref="A5:Y5"/>
    <mergeCell ref="A6:Y6"/>
    <mergeCell ref="K24:N24"/>
    <mergeCell ref="W8:Y8"/>
    <mergeCell ref="E7:Y7"/>
    <mergeCell ref="E8:G8"/>
    <mergeCell ref="H8:J8"/>
    <mergeCell ref="K8:M8"/>
    <mergeCell ref="N8:P8"/>
    <mergeCell ref="Q8:S8"/>
    <mergeCell ref="T8:V8"/>
  </mergeCells>
  <pageMargins left="0.19685039370078741" right="0.19685039370078741" top="0.27559055118110237" bottom="0.15748031496062992" header="0.39370078740157483" footer="0.19685039370078741"/>
  <pageSetup paperSize="9" scale="6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січень-вересень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Элит</cp:lastModifiedBy>
  <cp:lastPrinted>2021-07-13T13:13:48Z</cp:lastPrinted>
  <dcterms:created xsi:type="dcterms:W3CDTF">2011-05-17T05:26:20Z</dcterms:created>
  <dcterms:modified xsi:type="dcterms:W3CDTF">2021-11-22T06:49:51Z</dcterms:modified>
</cp:coreProperties>
</file>